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L108" i="1" l="1"/>
  <c r="B105" i="1" l="1"/>
  <c r="F8" i="1"/>
  <c r="G8" i="1"/>
  <c r="I8" i="1" s="1"/>
  <c r="H8" i="1"/>
  <c r="K8" i="1"/>
  <c r="F101" i="1"/>
  <c r="G101" i="1" s="1"/>
  <c r="D101" i="1"/>
  <c r="F102" i="1"/>
  <c r="F91" i="1"/>
  <c r="F86" i="1"/>
  <c r="F80" i="1"/>
  <c r="F64" i="1"/>
  <c r="F61" i="1"/>
  <c r="F37" i="1"/>
  <c r="F27" i="1"/>
  <c r="D27" i="1"/>
  <c r="I101" i="1" l="1"/>
  <c r="H101" i="1"/>
  <c r="K101" i="1"/>
  <c r="G27" i="1"/>
  <c r="I27" i="1" s="1"/>
  <c r="J8" i="1"/>
  <c r="L8" i="1" s="1"/>
  <c r="J101" i="1"/>
  <c r="J102" i="1"/>
  <c r="H27" i="1"/>
  <c r="K27" i="1"/>
  <c r="J27" i="1"/>
  <c r="L27" i="1" s="1"/>
  <c r="D102" i="1"/>
  <c r="G102" i="1" s="1"/>
  <c r="D91" i="1"/>
  <c r="G91" i="1" s="1"/>
  <c r="J91" i="1" s="1"/>
  <c r="D86" i="1"/>
  <c r="G86" i="1" s="1"/>
  <c r="J86" i="1" s="1"/>
  <c r="D80" i="1"/>
  <c r="G80" i="1" s="1"/>
  <c r="D64" i="1"/>
  <c r="G64" i="1" s="1"/>
  <c r="D61" i="1"/>
  <c r="G61" i="1" s="1"/>
  <c r="J61" i="1" s="1"/>
  <c r="D8" i="1"/>
  <c r="L101" i="1" l="1"/>
  <c r="I86" i="1"/>
  <c r="K86" i="1"/>
  <c r="H86" i="1"/>
  <c r="I91" i="1"/>
  <c r="K91" i="1"/>
  <c r="H91" i="1"/>
  <c r="I102" i="1"/>
  <c r="K102" i="1"/>
  <c r="H102" i="1"/>
  <c r="I64" i="1"/>
  <c r="K64" i="1"/>
  <c r="H64" i="1"/>
  <c r="I80" i="1"/>
  <c r="K80" i="1"/>
  <c r="H80" i="1"/>
  <c r="J64" i="1"/>
  <c r="J80" i="1"/>
  <c r="I61" i="1"/>
  <c r="K61" i="1"/>
  <c r="H61" i="1"/>
  <c r="D37" i="1"/>
  <c r="G37" i="1" s="1"/>
  <c r="L102" i="1" l="1"/>
  <c r="L86" i="1"/>
  <c r="L61" i="1"/>
  <c r="L91" i="1"/>
  <c r="L80" i="1"/>
  <c r="L64" i="1"/>
  <c r="I37" i="1"/>
  <c r="K37" i="1"/>
  <c r="H37" i="1"/>
  <c r="J37" i="1"/>
  <c r="D24" i="1"/>
  <c r="F24" i="1"/>
  <c r="D20" i="1"/>
  <c r="F20" i="1"/>
  <c r="G20" i="1" s="1"/>
  <c r="H20" i="1" s="1"/>
  <c r="D15" i="1"/>
  <c r="F15" i="1"/>
  <c r="D9" i="1"/>
  <c r="F9" i="1"/>
  <c r="G24" i="1" l="1"/>
  <c r="H24" i="1" s="1"/>
  <c r="L37" i="1"/>
  <c r="G15" i="1"/>
  <c r="I15" i="1" s="1"/>
  <c r="G9" i="1"/>
  <c r="H9" i="1" s="1"/>
  <c r="K24" i="1"/>
  <c r="J24" i="1"/>
  <c r="I24" i="1"/>
  <c r="K20" i="1"/>
  <c r="J20" i="1"/>
  <c r="I20" i="1"/>
  <c r="H15" i="1"/>
  <c r="K15" i="1" l="1"/>
  <c r="J15" i="1"/>
  <c r="L15" i="1" s="1"/>
  <c r="I9" i="1"/>
  <c r="J9" i="1"/>
  <c r="K9" i="1"/>
  <c r="L24" i="1"/>
  <c r="L20" i="1"/>
  <c r="L9" i="1" l="1"/>
  <c r="F10" i="1"/>
  <c r="D10" i="1"/>
  <c r="F39" i="1"/>
  <c r="F92" i="1"/>
  <c r="D92" i="1"/>
  <c r="F82" i="1"/>
  <c r="D82" i="1"/>
  <c r="F73" i="1"/>
  <c r="D73" i="1"/>
  <c r="F70" i="1"/>
  <c r="D70" i="1"/>
  <c r="F42" i="1"/>
  <c r="D42" i="1"/>
  <c r="D16" i="1"/>
  <c r="F16" i="1"/>
  <c r="G10" i="1" l="1"/>
  <c r="J10" i="1" s="1"/>
  <c r="G73" i="1"/>
  <c r="K73" i="1" s="1"/>
  <c r="G82" i="1"/>
  <c r="I82" i="1" s="1"/>
  <c r="G92" i="1"/>
  <c r="J92" i="1" s="1"/>
  <c r="G42" i="1"/>
  <c r="I42" i="1" s="1"/>
  <c r="G70" i="1"/>
  <c r="K70" i="1" s="1"/>
  <c r="G16" i="1"/>
  <c r="J16" i="1" s="1"/>
  <c r="F88" i="1"/>
  <c r="D88" i="1"/>
  <c r="F68" i="1"/>
  <c r="D68" i="1"/>
  <c r="F67" i="1"/>
  <c r="D67" i="1"/>
  <c r="F6" i="1"/>
  <c r="F7" i="1"/>
  <c r="D7" i="1"/>
  <c r="D6" i="1"/>
  <c r="I10" i="1" l="1"/>
  <c r="H10" i="1"/>
  <c r="K10" i="1"/>
  <c r="H82" i="1"/>
  <c r="K82" i="1"/>
  <c r="J82" i="1"/>
  <c r="K42" i="1"/>
  <c r="K92" i="1"/>
  <c r="J73" i="1"/>
  <c r="I92" i="1"/>
  <c r="H73" i="1"/>
  <c r="I73" i="1"/>
  <c r="H92" i="1"/>
  <c r="H42" i="1"/>
  <c r="I70" i="1"/>
  <c r="J42" i="1"/>
  <c r="J70" i="1"/>
  <c r="H70" i="1"/>
  <c r="I16" i="1"/>
  <c r="H16" i="1"/>
  <c r="K16" i="1"/>
  <c r="G88" i="1"/>
  <c r="H88" i="1" s="1"/>
  <c r="G68" i="1"/>
  <c r="K68" i="1" s="1"/>
  <c r="G67" i="1"/>
  <c r="K67" i="1" s="1"/>
  <c r="G6" i="1"/>
  <c r="J6" i="1" s="1"/>
  <c r="G7" i="1"/>
  <c r="J7" i="1" s="1"/>
  <c r="L10" i="1" l="1"/>
  <c r="L42" i="1"/>
  <c r="L82" i="1"/>
  <c r="L73" i="1"/>
  <c r="L92" i="1"/>
  <c r="L70" i="1"/>
  <c r="L16" i="1"/>
  <c r="K88" i="1"/>
  <c r="J88" i="1"/>
  <c r="I88" i="1"/>
  <c r="J67" i="1"/>
  <c r="I67" i="1"/>
  <c r="H67" i="1"/>
  <c r="J68" i="1"/>
  <c r="I6" i="1"/>
  <c r="I68" i="1"/>
  <c r="H68" i="1"/>
  <c r="H6" i="1"/>
  <c r="K7" i="1"/>
  <c r="K6" i="1"/>
  <c r="H7" i="1"/>
  <c r="I7" i="1"/>
  <c r="L88" i="1" l="1"/>
  <c r="L67" i="1"/>
  <c r="L68" i="1"/>
  <c r="L6" i="1"/>
  <c r="L7" i="1"/>
  <c r="L12" i="1" l="1"/>
  <c r="F95" i="1"/>
  <c r="D95" i="1"/>
  <c r="F79" i="1"/>
  <c r="D79" i="1"/>
  <c r="F46" i="1"/>
  <c r="D46" i="1"/>
  <c r="F26" i="1"/>
  <c r="D26" i="1"/>
  <c r="D17" i="1"/>
  <c r="D18" i="1"/>
  <c r="D19" i="1"/>
  <c r="D21" i="1"/>
  <c r="D22" i="1"/>
  <c r="D23" i="1"/>
  <c r="D25" i="1"/>
  <c r="D28" i="1"/>
  <c r="D29" i="1"/>
  <c r="D30" i="1"/>
  <c r="D31" i="1"/>
  <c r="D32" i="1"/>
  <c r="D38" i="1"/>
  <c r="D33" i="1"/>
  <c r="D34" i="1"/>
  <c r="D35" i="1"/>
  <c r="D36" i="1"/>
  <c r="D63" i="1"/>
  <c r="D40" i="1"/>
  <c r="D41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2" i="1"/>
  <c r="D65" i="1"/>
  <c r="D66" i="1"/>
  <c r="D69" i="1"/>
  <c r="D71" i="1"/>
  <c r="D72" i="1"/>
  <c r="D74" i="1"/>
  <c r="D75" i="1"/>
  <c r="D76" i="1"/>
  <c r="D77" i="1"/>
  <c r="D78" i="1"/>
  <c r="D81" i="1"/>
  <c r="D83" i="1"/>
  <c r="D84" i="1"/>
  <c r="D85" i="1"/>
  <c r="D87" i="1"/>
  <c r="D89" i="1"/>
  <c r="D90" i="1"/>
  <c r="D39" i="1"/>
  <c r="D93" i="1"/>
  <c r="D94" i="1"/>
  <c r="D96" i="1"/>
  <c r="D97" i="1"/>
  <c r="D98" i="1"/>
  <c r="D99" i="1"/>
  <c r="D100" i="1"/>
  <c r="D103" i="1"/>
  <c r="F17" i="1"/>
  <c r="F18" i="1"/>
  <c r="F19" i="1"/>
  <c r="F21" i="1"/>
  <c r="F22" i="1"/>
  <c r="F23" i="1"/>
  <c r="F25" i="1"/>
  <c r="F28" i="1"/>
  <c r="F29" i="1"/>
  <c r="F30" i="1"/>
  <c r="F31" i="1"/>
  <c r="F32" i="1"/>
  <c r="F38" i="1"/>
  <c r="F33" i="1"/>
  <c r="F34" i="1"/>
  <c r="F35" i="1"/>
  <c r="F36" i="1"/>
  <c r="F63" i="1"/>
  <c r="F40" i="1"/>
  <c r="F41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5" i="1"/>
  <c r="F66" i="1"/>
  <c r="F69" i="1"/>
  <c r="F71" i="1"/>
  <c r="F72" i="1"/>
  <c r="F74" i="1"/>
  <c r="F75" i="1"/>
  <c r="F76" i="1"/>
  <c r="F77" i="1"/>
  <c r="F78" i="1"/>
  <c r="F81" i="1"/>
  <c r="F83" i="1"/>
  <c r="F84" i="1"/>
  <c r="F85" i="1"/>
  <c r="F87" i="1"/>
  <c r="F89" i="1"/>
  <c r="F90" i="1"/>
  <c r="F93" i="1"/>
  <c r="F94" i="1"/>
  <c r="F96" i="1"/>
  <c r="F97" i="1"/>
  <c r="F98" i="1"/>
  <c r="F99" i="1"/>
  <c r="F100" i="1"/>
  <c r="F103" i="1"/>
  <c r="F14" i="1"/>
  <c r="D14" i="1"/>
  <c r="G95" i="1" l="1"/>
  <c r="J95" i="1" s="1"/>
  <c r="G46" i="1"/>
  <c r="I46" i="1" s="1"/>
  <c r="G79" i="1"/>
  <c r="J79" i="1" s="1"/>
  <c r="G26" i="1"/>
  <c r="I95" i="1" l="1"/>
  <c r="H95" i="1"/>
  <c r="K95" i="1"/>
  <c r="K46" i="1"/>
  <c r="H26" i="1"/>
  <c r="H79" i="1"/>
  <c r="H46" i="1"/>
  <c r="J46" i="1"/>
  <c r="K79" i="1"/>
  <c r="I79" i="1"/>
  <c r="I26" i="1"/>
  <c r="K26" i="1"/>
  <c r="J26" i="1"/>
  <c r="L95" i="1" l="1"/>
  <c r="L79" i="1"/>
  <c r="L46" i="1"/>
  <c r="L26" i="1"/>
  <c r="G103" i="1"/>
  <c r="G100" i="1"/>
  <c r="G99" i="1"/>
  <c r="G98" i="1"/>
  <c r="G97" i="1"/>
  <c r="G96" i="1"/>
  <c r="G94" i="1"/>
  <c r="G93" i="1"/>
  <c r="G39" i="1"/>
  <c r="G90" i="1"/>
  <c r="G89" i="1"/>
  <c r="G87" i="1"/>
  <c r="G85" i="1"/>
  <c r="G84" i="1"/>
  <c r="G83" i="1"/>
  <c r="G81" i="1"/>
  <c r="G78" i="1"/>
  <c r="G77" i="1"/>
  <c r="G76" i="1"/>
  <c r="G75" i="1"/>
  <c r="G74" i="1"/>
  <c r="G72" i="1"/>
  <c r="G71" i="1"/>
  <c r="G69" i="1"/>
  <c r="G66" i="1"/>
  <c r="G65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4" i="1"/>
  <c r="G43" i="1"/>
  <c r="G41" i="1"/>
  <c r="G40" i="1"/>
  <c r="G63" i="1"/>
  <c r="G36" i="1"/>
  <c r="G35" i="1"/>
  <c r="G34" i="1"/>
  <c r="G33" i="1"/>
  <c r="G38" i="1"/>
  <c r="G32" i="1"/>
  <c r="G31" i="1"/>
  <c r="G30" i="1"/>
  <c r="G29" i="1"/>
  <c r="G28" i="1"/>
  <c r="G25" i="1"/>
  <c r="G23" i="1"/>
  <c r="G22" i="1"/>
  <c r="G21" i="1"/>
  <c r="G19" i="1"/>
  <c r="G18" i="1"/>
  <c r="G17" i="1"/>
  <c r="G14" i="1"/>
  <c r="G105" i="1" l="1"/>
  <c r="J18" i="1"/>
  <c r="K18" i="1"/>
  <c r="I18" i="1"/>
  <c r="H18" i="1"/>
  <c r="J22" i="1"/>
  <c r="K22" i="1"/>
  <c r="H22" i="1"/>
  <c r="I22" i="1"/>
  <c r="J29" i="1"/>
  <c r="K29" i="1"/>
  <c r="H29" i="1"/>
  <c r="I29" i="1"/>
  <c r="J38" i="1"/>
  <c r="K38" i="1"/>
  <c r="I38" i="1"/>
  <c r="H38" i="1"/>
  <c r="J34" i="1"/>
  <c r="K34" i="1"/>
  <c r="I34" i="1"/>
  <c r="H34" i="1"/>
  <c r="J40" i="1"/>
  <c r="K40" i="1"/>
  <c r="I40" i="1"/>
  <c r="H40" i="1"/>
  <c r="J44" i="1"/>
  <c r="K44" i="1"/>
  <c r="I44" i="1"/>
  <c r="H44" i="1"/>
  <c r="J48" i="1"/>
  <c r="K48" i="1"/>
  <c r="H48" i="1"/>
  <c r="I48" i="1"/>
  <c r="J51" i="1"/>
  <c r="K51" i="1"/>
  <c r="I51" i="1"/>
  <c r="H51" i="1"/>
  <c r="J55" i="1"/>
  <c r="K55" i="1"/>
  <c r="I55" i="1"/>
  <c r="H55" i="1"/>
  <c r="J58" i="1"/>
  <c r="K58" i="1"/>
  <c r="I58" i="1"/>
  <c r="H58" i="1"/>
  <c r="J62" i="1"/>
  <c r="K62" i="1"/>
  <c r="I62" i="1"/>
  <c r="H62" i="1"/>
  <c r="J69" i="1"/>
  <c r="K69" i="1"/>
  <c r="H69" i="1"/>
  <c r="I69" i="1"/>
  <c r="J71" i="1"/>
  <c r="K71" i="1"/>
  <c r="H71" i="1"/>
  <c r="I71" i="1"/>
  <c r="J75" i="1"/>
  <c r="K75" i="1"/>
  <c r="I75" i="1"/>
  <c r="H75" i="1"/>
  <c r="J83" i="1"/>
  <c r="K83" i="1"/>
  <c r="I83" i="1"/>
  <c r="H83" i="1"/>
  <c r="J87" i="1"/>
  <c r="K87" i="1"/>
  <c r="I87" i="1"/>
  <c r="H87" i="1"/>
  <c r="J39" i="1"/>
  <c r="K39" i="1"/>
  <c r="H39" i="1"/>
  <c r="I39" i="1"/>
  <c r="J96" i="1"/>
  <c r="K96" i="1"/>
  <c r="I96" i="1"/>
  <c r="H96" i="1"/>
  <c r="K23" i="1"/>
  <c r="I23" i="1"/>
  <c r="H23" i="1"/>
  <c r="J23" i="1"/>
  <c r="K41" i="1"/>
  <c r="H41" i="1"/>
  <c r="J41" i="1"/>
  <c r="I41" i="1"/>
  <c r="K52" i="1"/>
  <c r="H52" i="1"/>
  <c r="I52" i="1"/>
  <c r="J52" i="1"/>
  <c r="K59" i="1"/>
  <c r="H59" i="1"/>
  <c r="J59" i="1"/>
  <c r="I59" i="1"/>
  <c r="K65" i="1"/>
  <c r="I65" i="1"/>
  <c r="H65" i="1"/>
  <c r="J65" i="1"/>
  <c r="K72" i="1"/>
  <c r="H72" i="1"/>
  <c r="J72" i="1"/>
  <c r="I72" i="1"/>
  <c r="K76" i="1"/>
  <c r="H76" i="1"/>
  <c r="J76" i="1"/>
  <c r="I76" i="1"/>
  <c r="K84" i="1"/>
  <c r="H84" i="1"/>
  <c r="I84" i="1"/>
  <c r="J84" i="1"/>
  <c r="K93" i="1"/>
  <c r="H93" i="1"/>
  <c r="I93" i="1"/>
  <c r="J93" i="1"/>
  <c r="K97" i="1"/>
  <c r="H97" i="1"/>
  <c r="J97" i="1"/>
  <c r="I97" i="1"/>
  <c r="I25" i="1"/>
  <c r="J25" i="1"/>
  <c r="H25" i="1"/>
  <c r="K25" i="1"/>
  <c r="I31" i="1"/>
  <c r="K31" i="1"/>
  <c r="J31" i="1"/>
  <c r="H31" i="1"/>
  <c r="J33" i="1"/>
  <c r="K33" i="1"/>
  <c r="I33" i="1"/>
  <c r="H33" i="1"/>
  <c r="J43" i="1"/>
  <c r="K43" i="1"/>
  <c r="I43" i="1"/>
  <c r="H43" i="1"/>
  <c r="K45" i="1"/>
  <c r="H45" i="1"/>
  <c r="J45" i="1"/>
  <c r="I45" i="1"/>
  <c r="J50" i="1"/>
  <c r="I50" i="1"/>
  <c r="K50" i="1"/>
  <c r="H50" i="1"/>
  <c r="I53" i="1"/>
  <c r="K53" i="1"/>
  <c r="H53" i="1"/>
  <c r="J53" i="1"/>
  <c r="J56" i="1"/>
  <c r="H56" i="1"/>
  <c r="K56" i="1"/>
  <c r="I56" i="1"/>
  <c r="K60" i="1"/>
  <c r="J60" i="1"/>
  <c r="H60" i="1"/>
  <c r="I60" i="1"/>
  <c r="J66" i="1"/>
  <c r="I66" i="1"/>
  <c r="K66" i="1"/>
  <c r="H66" i="1"/>
  <c r="K77" i="1"/>
  <c r="J77" i="1"/>
  <c r="I77" i="1"/>
  <c r="H77" i="1"/>
  <c r="K85" i="1"/>
  <c r="I85" i="1"/>
  <c r="H85" i="1"/>
  <c r="J85" i="1"/>
  <c r="J89" i="1"/>
  <c r="I89" i="1"/>
  <c r="H89" i="1"/>
  <c r="K89" i="1"/>
  <c r="I94" i="1"/>
  <c r="K94" i="1"/>
  <c r="J94" i="1"/>
  <c r="H94" i="1"/>
  <c r="J98" i="1"/>
  <c r="I98" i="1"/>
  <c r="H98" i="1"/>
  <c r="K98" i="1"/>
  <c r="I103" i="1"/>
  <c r="H103" i="1"/>
  <c r="K103" i="1"/>
  <c r="J103" i="1"/>
  <c r="I17" i="1"/>
  <c r="J17" i="1"/>
  <c r="K17" i="1"/>
  <c r="H17" i="1"/>
  <c r="I21" i="1"/>
  <c r="J21" i="1"/>
  <c r="K21" i="1"/>
  <c r="H21" i="1"/>
  <c r="I28" i="1"/>
  <c r="J28" i="1"/>
  <c r="K28" i="1"/>
  <c r="H28" i="1"/>
  <c r="I32" i="1"/>
  <c r="J32" i="1"/>
  <c r="K32" i="1"/>
  <c r="H32" i="1"/>
  <c r="I63" i="1"/>
  <c r="J63" i="1"/>
  <c r="H63" i="1"/>
  <c r="K63" i="1"/>
  <c r="I47" i="1"/>
  <c r="J47" i="1"/>
  <c r="K47" i="1"/>
  <c r="H47" i="1"/>
  <c r="I54" i="1"/>
  <c r="J54" i="1"/>
  <c r="K54" i="1"/>
  <c r="H54" i="1"/>
  <c r="I57" i="1"/>
  <c r="J57" i="1"/>
  <c r="K57" i="1"/>
  <c r="H57" i="1"/>
  <c r="I74" i="1"/>
  <c r="J74" i="1"/>
  <c r="K74" i="1"/>
  <c r="H74" i="1"/>
  <c r="I78" i="1"/>
  <c r="J78" i="1"/>
  <c r="K78" i="1"/>
  <c r="H78" i="1"/>
  <c r="J90" i="1"/>
  <c r="K90" i="1"/>
  <c r="H90" i="1"/>
  <c r="I90" i="1"/>
  <c r="J99" i="1"/>
  <c r="K99" i="1"/>
  <c r="H99" i="1"/>
  <c r="I99" i="1"/>
  <c r="K19" i="1"/>
  <c r="J19" i="1"/>
  <c r="H19" i="1"/>
  <c r="I19" i="1"/>
  <c r="K30" i="1"/>
  <c r="H30" i="1"/>
  <c r="J30" i="1"/>
  <c r="I30" i="1"/>
  <c r="K35" i="1"/>
  <c r="H35" i="1"/>
  <c r="I35" i="1"/>
  <c r="J35" i="1"/>
  <c r="K49" i="1"/>
  <c r="I49" i="1"/>
  <c r="H49" i="1"/>
  <c r="J49" i="1"/>
  <c r="K81" i="1"/>
  <c r="I81" i="1"/>
  <c r="H81" i="1"/>
  <c r="J81" i="1"/>
  <c r="K100" i="1"/>
  <c r="H100" i="1"/>
  <c r="J100" i="1"/>
  <c r="I100" i="1"/>
  <c r="I14" i="1"/>
  <c r="J14" i="1"/>
  <c r="J105" i="1" s="1"/>
  <c r="K14" i="1"/>
  <c r="H14" i="1"/>
  <c r="I36" i="1"/>
  <c r="K36" i="1"/>
  <c r="H36" i="1"/>
  <c r="J36" i="1"/>
  <c r="I105" i="1" l="1"/>
  <c r="H105" i="1"/>
  <c r="K105" i="1"/>
  <c r="L76" i="1"/>
  <c r="L100" i="1"/>
  <c r="L99" i="1"/>
  <c r="L78" i="1"/>
  <c r="L103" i="1"/>
  <c r="L89" i="1"/>
  <c r="L97" i="1"/>
  <c r="L96" i="1"/>
  <c r="L59" i="1"/>
  <c r="L47" i="1"/>
  <c r="L32" i="1"/>
  <c r="L66" i="1"/>
  <c r="L50" i="1"/>
  <c r="L31" i="1"/>
  <c r="L25" i="1"/>
  <c r="L72" i="1"/>
  <c r="L41" i="1"/>
  <c r="L69" i="1"/>
  <c r="L62" i="1"/>
  <c r="L34" i="1"/>
  <c r="L14" i="1"/>
  <c r="L35" i="1"/>
  <c r="L30" i="1"/>
  <c r="L74" i="1"/>
  <c r="L57" i="1"/>
  <c r="L54" i="1"/>
  <c r="L28" i="1"/>
  <c r="L21" i="1"/>
  <c r="L17" i="1"/>
  <c r="L94" i="1"/>
  <c r="L85" i="1"/>
  <c r="L77" i="1"/>
  <c r="L60" i="1"/>
  <c r="L56" i="1"/>
  <c r="L45" i="1"/>
  <c r="L43" i="1"/>
  <c r="L33" i="1"/>
  <c r="L93" i="1"/>
  <c r="L52" i="1"/>
  <c r="L39" i="1"/>
  <c r="L87" i="1"/>
  <c r="L83" i="1"/>
  <c r="L75" i="1"/>
  <c r="L58" i="1"/>
  <c r="L55" i="1"/>
  <c r="L51" i="1"/>
  <c r="L44" i="1"/>
  <c r="L40" i="1"/>
  <c r="L38" i="1"/>
  <c r="L18" i="1"/>
  <c r="L36" i="1"/>
  <c r="L81" i="1"/>
  <c r="L49" i="1"/>
  <c r="L19" i="1"/>
  <c r="L90" i="1"/>
  <c r="L63" i="1"/>
  <c r="L98" i="1"/>
  <c r="L53" i="1"/>
  <c r="L84" i="1"/>
  <c r="L65" i="1"/>
  <c r="L23" i="1"/>
  <c r="L71" i="1"/>
  <c r="L48" i="1"/>
  <c r="L29" i="1"/>
  <c r="L22" i="1"/>
  <c r="L104" i="1" l="1"/>
  <c r="L107" i="1" l="1"/>
  <c r="L110" i="1" s="1"/>
</calcChain>
</file>

<file path=xl/sharedStrings.xml><?xml version="1.0" encoding="utf-8"?>
<sst xmlns="http://schemas.openxmlformats.org/spreadsheetml/2006/main" count="131" uniqueCount="118">
  <si>
    <t>130 MAX</t>
  </si>
  <si>
    <t xml:space="preserve"> </t>
  </si>
  <si>
    <t>AITKEN-NOBLE</t>
  </si>
  <si>
    <t>ARMSTRONG</t>
  </si>
  <si>
    <t>ARNOLD</t>
  </si>
  <si>
    <t>BAKER</t>
  </si>
  <si>
    <t>BIRNBAUM</t>
  </si>
  <si>
    <t>BIXBY</t>
  </si>
  <si>
    <t>BRANDT</t>
  </si>
  <si>
    <t>BURKE</t>
  </si>
  <si>
    <t>BYBEE</t>
  </si>
  <si>
    <t>BYERS</t>
  </si>
  <si>
    <t>CLEMENT</t>
  </si>
  <si>
    <t>COMPTON</t>
  </si>
  <si>
    <t>CRISWELL</t>
  </si>
  <si>
    <t>DAVIES</t>
  </si>
  <si>
    <t>DE ARRIETA</t>
  </si>
  <si>
    <t>DEDEN</t>
  </si>
  <si>
    <t>DUNGAN</t>
  </si>
  <si>
    <t>EATON</t>
  </si>
  <si>
    <t>ELLIS</t>
  </si>
  <si>
    <t>FISCHER</t>
  </si>
  <si>
    <t>FROST</t>
  </si>
  <si>
    <t>GREY</t>
  </si>
  <si>
    <t>HALL</t>
  </si>
  <si>
    <t>HAMILTON, M</t>
  </si>
  <si>
    <t>HAMILTON, T</t>
  </si>
  <si>
    <t>HANKS</t>
  </si>
  <si>
    <t>HARRISON</t>
  </si>
  <si>
    <t>HARTWELL</t>
  </si>
  <si>
    <t>HARVALA</t>
  </si>
  <si>
    <t>HATHAWAY</t>
  </si>
  <si>
    <t>HIBBERT</t>
  </si>
  <si>
    <t>HONZEL</t>
  </si>
  <si>
    <t>ISONO</t>
  </si>
  <si>
    <t>JACOBSON</t>
  </si>
  <si>
    <t>KATTELL</t>
  </si>
  <si>
    <t>KINDERWATER</t>
  </si>
  <si>
    <t>LIPPERT</t>
  </si>
  <si>
    <t>LORENZ</t>
  </si>
  <si>
    <t>MCCOLLUM</t>
  </si>
  <si>
    <t>MOSBACHER, R</t>
  </si>
  <si>
    <t>MOSBACHER, T</t>
  </si>
  <si>
    <t>OLSON</t>
  </si>
  <si>
    <t>ORMESHER</t>
  </si>
  <si>
    <t>PARRISH</t>
  </si>
  <si>
    <t>PERKINS</t>
  </si>
  <si>
    <t>PETERSON</t>
  </si>
  <si>
    <t>PLAUTZ</t>
  </si>
  <si>
    <t>POWERS</t>
  </si>
  <si>
    <t>REDDY</t>
  </si>
  <si>
    <t>ROBINSON</t>
  </si>
  <si>
    <t>ROWE</t>
  </si>
  <si>
    <t>SENSION-HALL</t>
  </si>
  <si>
    <t>SHAFFNER</t>
  </si>
  <si>
    <t>SOLANDER</t>
  </si>
  <si>
    <t>STRAW</t>
  </si>
  <si>
    <t>VAN DUSEN</t>
  </si>
  <si>
    <t>VERDON</t>
  </si>
  <si>
    <t>WALLACE</t>
  </si>
  <si>
    <t>WASEM</t>
  </si>
  <si>
    <t>WATTS</t>
  </si>
  <si>
    <t>WESTROM</t>
  </si>
  <si>
    <t>SICK</t>
  </si>
  <si>
    <t>DISTRICT</t>
  </si>
  <si>
    <t>RATE</t>
  </si>
  <si>
    <t>LIAB</t>
  </si>
  <si>
    <t>LEAVE</t>
  </si>
  <si>
    <t xml:space="preserve">LEAVE </t>
  </si>
  <si>
    <t>FICA/MED</t>
  </si>
  <si>
    <t>UNEMP</t>
  </si>
  <si>
    <t xml:space="preserve">   WC</t>
  </si>
  <si>
    <t>TRS</t>
  </si>
  <si>
    <t>Contract Amount</t>
  </si>
  <si>
    <t>DAILY</t>
  </si>
  <si>
    <t>BLIXT</t>
  </si>
  <si>
    <t>BRISTOL-FLESCH</t>
  </si>
  <si>
    <t>GOCHIS</t>
  </si>
  <si>
    <t>PICKENS</t>
  </si>
  <si>
    <t>TIMOTHY</t>
  </si>
  <si>
    <t>CERTIFIED</t>
  </si>
  <si>
    <t>LIABILITY</t>
  </si>
  <si>
    <t>FUNCTION</t>
  </si>
  <si>
    <t>TOTAL CERTIFIED</t>
  </si>
  <si>
    <t>TOTAL CLASSIFIED</t>
  </si>
  <si>
    <t>TOTAL LIABILITY ALL STAFF</t>
  </si>
  <si>
    <t>C CLEVENGER</t>
  </si>
  <si>
    <t>J COURVILLE</t>
  </si>
  <si>
    <t>DENNEHY</t>
  </si>
  <si>
    <t>LYNG-HUGHES</t>
  </si>
  <si>
    <t>MALONE</t>
  </si>
  <si>
    <t>SCHUELKE</t>
  </si>
  <si>
    <t>ANDERSON S</t>
  </si>
  <si>
    <t>DROESSLER</t>
  </si>
  <si>
    <t>ELIASON</t>
  </si>
  <si>
    <t>MILLS</t>
  </si>
  <si>
    <t>NORDBY</t>
  </si>
  <si>
    <t>DUFF</t>
  </si>
  <si>
    <t>POOR</t>
  </si>
  <si>
    <t>SINGLETERRY</t>
  </si>
  <si>
    <t>MCCARTHY-MCLAVERTY</t>
  </si>
  <si>
    <t>2015-2016</t>
  </si>
  <si>
    <t>15-16</t>
  </si>
  <si>
    <t>B HEIST</t>
  </si>
  <si>
    <t>ANDERSON C</t>
  </si>
  <si>
    <t>BARR</t>
  </si>
  <si>
    <t>BOESPFLUG</t>
  </si>
  <si>
    <t>DELEO</t>
  </si>
  <si>
    <t>KEROACK</t>
  </si>
  <si>
    <t>LAKE</t>
  </si>
  <si>
    <t>PIRRONE</t>
  </si>
  <si>
    <t>ROBSON</t>
  </si>
  <si>
    <t>SHARKEY</t>
  </si>
  <si>
    <t>WELLER</t>
  </si>
  <si>
    <t>BROWN J</t>
  </si>
  <si>
    <t>KIRKLAND</t>
  </si>
  <si>
    <t>WEKKIN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</si>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</sst>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General_)"/>
    <numFmt numFmtId="167" formatCode="#,##0.0000_);\(#,##0.0000\)"/>
    <numFmt numFmtId="168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2" fillId="0" borderId="0" xfId="0" applyFont="1"/>
    <xf numFmtId="2" fontId="2" fillId="0" borderId="0" xfId="0" applyNumberFormat="1" applyFont="1"/>
    <xf numFmtId="7" fontId="2" fillId="0" borderId="0" xfId="2" applyNumberFormat="1" applyFont="1"/>
    <xf numFmtId="165" fontId="2" fillId="0" borderId="0" xfId="0" applyNumberFormat="1" applyFont="1" applyProtection="1"/>
    <xf numFmtId="166" fontId="2" fillId="0" borderId="0" xfId="0" applyNumberFormat="1" applyFont="1" applyProtection="1"/>
    <xf numFmtId="7" fontId="2" fillId="0" borderId="0" xfId="0" applyNumberFormat="1" applyFont="1" applyProtection="1"/>
    <xf numFmtId="2" fontId="3" fillId="0" borderId="0" xfId="0" applyNumberFormat="1" applyFont="1"/>
    <xf numFmtId="164" fontId="2" fillId="0" borderId="0" xfId="0" applyNumberFormat="1" applyFont="1" applyProtection="1"/>
    <xf numFmtId="7" fontId="2" fillId="0" borderId="0" xfId="2" applyNumberFormat="1" applyFont="1" applyProtection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Protection="1"/>
    <xf numFmtId="7" fontId="2" fillId="0" borderId="0" xfId="1" applyNumberFormat="1" applyFont="1"/>
    <xf numFmtId="43" fontId="2" fillId="0" borderId="0" xfId="1" applyFont="1"/>
    <xf numFmtId="2" fontId="0" fillId="0" borderId="0" xfId="0" applyNumberFormat="1" applyFont="1"/>
    <xf numFmtId="7" fontId="4" fillId="0" borderId="1" xfId="1" applyNumberFormat="1" applyFont="1" applyBorder="1"/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7" fontId="0" fillId="2" borderId="0" xfId="2" applyNumberFormat="1" applyFont="1" applyFill="1" applyAlignment="1">
      <alignment horizontal="center"/>
    </xf>
    <xf numFmtId="0" fontId="0" fillId="2" borderId="0" xfId="0" applyFont="1" applyFill="1"/>
    <xf numFmtId="0" fontId="2" fillId="2" borderId="0" xfId="0" applyFont="1" applyFill="1"/>
    <xf numFmtId="2" fontId="2" fillId="2" borderId="0" xfId="0" applyNumberFormat="1" applyFont="1" applyFill="1"/>
    <xf numFmtId="7" fontId="2" fillId="2" borderId="0" xfId="2" applyNumberFormat="1" applyFont="1" applyFill="1"/>
    <xf numFmtId="10" fontId="2" fillId="2" borderId="0" xfId="0" applyNumberFormat="1" applyFont="1" applyFill="1" applyProtection="1"/>
    <xf numFmtId="165" fontId="2" fillId="2" borderId="0" xfId="0" applyNumberFormat="1" applyFont="1" applyFill="1" applyProtection="1"/>
    <xf numFmtId="166" fontId="2" fillId="2" borderId="0" xfId="0" applyNumberFormat="1" applyFont="1" applyFill="1" applyProtection="1"/>
    <xf numFmtId="167" fontId="2" fillId="2" borderId="0" xfId="0" applyNumberFormat="1" applyFont="1" applyFill="1" applyProtection="1"/>
    <xf numFmtId="168" fontId="2" fillId="2" borderId="0" xfId="0" quotePrefix="1" applyNumberFormat="1" applyFont="1" applyFill="1" applyAlignment="1">
      <alignment horizontal="center"/>
    </xf>
    <xf numFmtId="168" fontId="2" fillId="2" borderId="0" xfId="0" applyNumberFormat="1" applyFont="1" applyFill="1"/>
    <xf numFmtId="168" fontId="2" fillId="0" borderId="0" xfId="0" applyNumberFormat="1" applyFont="1"/>
    <xf numFmtId="168" fontId="0" fillId="0" borderId="0" xfId="0" applyNumberFormat="1" applyFont="1"/>
    <xf numFmtId="0" fontId="2" fillId="2" borderId="0" xfId="0" quotePrefix="1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7" fontId="5" fillId="0" borderId="0" xfId="0" applyNumberFormat="1" applyFont="1" applyProtection="1"/>
    <xf numFmtId="7" fontId="5" fillId="0" borderId="0" xfId="1" applyNumberFormat="1" applyFont="1"/>
    <xf numFmtId="7" fontId="6" fillId="0" borderId="0" xfId="1" applyNumberFormat="1" applyFont="1"/>
    <xf numFmtId="0" fontId="7" fillId="0" borderId="0" xfId="0" applyFont="1"/>
    <xf numFmtId="7" fontId="8" fillId="0" borderId="0" xfId="0" applyNumberFormat="1" applyFont="1"/>
    <xf numFmtId="0" fontId="7" fillId="2" borderId="0" xfId="0" applyFont="1" applyFill="1" applyAlignment="1">
      <alignment horizontal="center"/>
    </xf>
    <xf numFmtId="43" fontId="2" fillId="0" borderId="0" xfId="1" applyFont="1" applyAlignment="1">
      <alignment horizontal="right"/>
    </xf>
    <xf numFmtId="168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right"/>
    </xf>
    <xf numFmtId="7" fontId="5" fillId="0" borderId="0" xfId="2" applyNumberFormat="1" applyFont="1"/>
    <xf numFmtId="0" fontId="9" fillId="0" borderId="0" xfId="0" applyFont="1"/>
    <xf numFmtId="7" fontId="9" fillId="0" borderId="0" xfId="0" applyNumberFormat="1" applyFont="1"/>
    <xf numFmtId="0" fontId="3" fillId="0" borderId="0" xfId="0" applyFont="1" applyAlignment="1">
      <alignment horizontal="right"/>
    </xf>
    <xf numFmtId="168" fontId="3" fillId="0" borderId="0" xfId="0" applyNumberFormat="1" applyFont="1"/>
    <xf numFmtId="0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right"/>
    </xf>
    <xf numFmtId="7" fontId="3" fillId="0" borderId="0" xfId="1" applyNumberFormat="1" applyFont="1"/>
    <xf numFmtId="7" fontId="3" fillId="0" borderId="0" xfId="2" applyNumberFormat="1" applyFont="1"/>
    <xf numFmtId="7" fontId="10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_Abs_Liabilities-15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6">
          <cell r="N76">
            <v>233053.84694533702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workbookViewId="0">
      <pane ySplit="3" topLeftCell="A4" activePane="bottomLeft" state="frozen"/>
      <selection pane="bottomLeft" activeCell="L110" sqref="L110"/>
    </sheetView>
  </sheetViews>
  <sheetFormatPr defaultRowHeight="15" x14ac:dyDescent="0.25"/>
  <cols>
    <col min="1" max="1" width="27.7109375" style="1" bestFit="1" customWidth="1"/>
    <col min="2" max="2" width="15.7109375" style="33" customWidth="1"/>
    <col min="3" max="3" width="14" style="37" customWidth="1"/>
    <col min="4" max="4" width="9.28515625" style="41" bestFit="1" customWidth="1"/>
    <col min="5" max="5" width="9.7109375" style="1" bestFit="1" customWidth="1"/>
    <col min="6" max="6" width="9.28515625" style="1" bestFit="1" customWidth="1"/>
    <col min="7" max="7" width="13.28515625" style="1" bestFit="1" customWidth="1"/>
    <col min="8" max="8" width="10.85546875" style="1" bestFit="1" customWidth="1"/>
    <col min="9" max="9" width="11.42578125" style="1" customWidth="1"/>
    <col min="10" max="10" width="10.42578125" style="1" customWidth="1"/>
    <col min="11" max="11" width="11" style="1" customWidth="1"/>
    <col min="12" max="12" width="13.28515625" style="1" bestFit="1" customWidth="1"/>
    <col min="13" max="16384" width="9.140625" style="1"/>
  </cols>
  <sheetData>
    <row r="1" spans="1:12" x14ac:dyDescent="0.25">
      <c r="A1" s="17" t="s">
        <v>101</v>
      </c>
      <c r="B1" s="30" t="s">
        <v>102</v>
      </c>
      <c r="C1" s="34" t="s">
        <v>82</v>
      </c>
      <c r="D1" s="43" t="s">
        <v>74</v>
      </c>
      <c r="E1" s="19" t="s">
        <v>63</v>
      </c>
      <c r="F1" s="9">
        <v>0.33300000000000002</v>
      </c>
      <c r="G1" s="21" t="s">
        <v>63</v>
      </c>
      <c r="H1" s="22" t="s">
        <v>64</v>
      </c>
      <c r="I1" s="22" t="s">
        <v>64</v>
      </c>
      <c r="J1" s="18" t="s">
        <v>64</v>
      </c>
      <c r="K1" s="18" t="s">
        <v>64</v>
      </c>
      <c r="L1" s="18" t="s">
        <v>80</v>
      </c>
    </row>
    <row r="2" spans="1:12" x14ac:dyDescent="0.25">
      <c r="A2" s="23"/>
      <c r="B2" s="31" t="s">
        <v>73</v>
      </c>
      <c r="C2" s="35"/>
      <c r="D2" s="43" t="s">
        <v>65</v>
      </c>
      <c r="E2" s="19" t="s">
        <v>67</v>
      </c>
      <c r="F2" s="20" t="s">
        <v>68</v>
      </c>
      <c r="G2" s="21" t="s">
        <v>66</v>
      </c>
      <c r="H2" s="18" t="s">
        <v>69</v>
      </c>
      <c r="I2" s="18" t="s">
        <v>72</v>
      </c>
      <c r="J2" s="18" t="s">
        <v>70</v>
      </c>
      <c r="K2" s="18" t="s">
        <v>71</v>
      </c>
      <c r="L2" s="18" t="s">
        <v>81</v>
      </c>
    </row>
    <row r="3" spans="1:12" x14ac:dyDescent="0.25">
      <c r="A3" s="23"/>
      <c r="B3" s="31"/>
      <c r="C3" s="35"/>
      <c r="D3" s="23"/>
      <c r="E3" s="24"/>
      <c r="F3" s="24"/>
      <c r="G3" s="25"/>
      <c r="H3" s="26">
        <v>7.6499999999999999E-2</v>
      </c>
      <c r="I3" s="27">
        <v>8.6699999999999999E-2</v>
      </c>
      <c r="J3" s="28">
        <v>2.3E-3</v>
      </c>
      <c r="K3" s="29">
        <v>5.8999999999999999E-3</v>
      </c>
      <c r="L3" s="23"/>
    </row>
    <row r="4" spans="1:12" x14ac:dyDescent="0.25">
      <c r="A4" s="8" t="s">
        <v>0</v>
      </c>
      <c r="B4" s="32"/>
      <c r="C4" s="36"/>
      <c r="E4" s="3"/>
      <c r="F4" s="3"/>
      <c r="G4" s="4"/>
      <c r="H4" s="2"/>
      <c r="I4" s="5"/>
      <c r="J4" s="7"/>
      <c r="K4" s="6"/>
      <c r="L4" s="2"/>
    </row>
    <row r="5" spans="1:12" x14ac:dyDescent="0.25">
      <c r="A5" s="2" t="s">
        <v>1</v>
      </c>
      <c r="B5" s="32"/>
      <c r="C5" s="36"/>
      <c r="D5" s="7"/>
      <c r="E5" s="11" t="s">
        <v>1</v>
      </c>
      <c r="F5" s="12"/>
      <c r="G5" s="4"/>
      <c r="H5" s="7"/>
      <c r="I5" s="7"/>
      <c r="J5" s="7"/>
      <c r="K5" s="7"/>
      <c r="L5" s="7"/>
    </row>
    <row r="6" spans="1:12" x14ac:dyDescent="0.25">
      <c r="A6" s="2" t="s">
        <v>86</v>
      </c>
      <c r="B6" s="32">
        <v>84000</v>
      </c>
      <c r="C6" s="36">
        <v>2400</v>
      </c>
      <c r="D6" s="7">
        <f>SUM(B6/207)</f>
        <v>405.79710144927537</v>
      </c>
      <c r="E6" s="3">
        <v>28</v>
      </c>
      <c r="F6" s="12">
        <f t="shared" ref="F6" si="0">SUM(E6*$F$1)</f>
        <v>9.3239999999999998</v>
      </c>
      <c r="G6" s="10">
        <f>D6*F6</f>
        <v>3783.6521739130435</v>
      </c>
      <c r="H6" s="7">
        <f t="shared" ref="H6" si="1">SUM(G6*$H$3)</f>
        <v>289.44939130434784</v>
      </c>
      <c r="I6" s="7">
        <f t="shared" ref="I6" si="2">SUM(G6*$I$3)</f>
        <v>328.04264347826086</v>
      </c>
      <c r="J6" s="7">
        <f t="shared" ref="J6" si="3">SUM(G6*$J$3)</f>
        <v>8.702399999999999</v>
      </c>
      <c r="K6" s="7">
        <f t="shared" ref="K6" si="4">SUM(G6*$K$3)</f>
        <v>22.323547826086955</v>
      </c>
      <c r="L6" s="7">
        <f t="shared" ref="L6" si="5">SUM(G6:K6)</f>
        <v>4432.170156521739</v>
      </c>
    </row>
    <row r="7" spans="1:12" x14ac:dyDescent="0.25">
      <c r="A7" s="2" t="s">
        <v>87</v>
      </c>
      <c r="B7" s="32">
        <v>88434</v>
      </c>
      <c r="C7" s="36">
        <v>2400</v>
      </c>
      <c r="D7" s="7">
        <f t="shared" ref="D7:D10" si="6">SUM(B7/207)</f>
        <v>427.21739130434781</v>
      </c>
      <c r="E7" s="3">
        <v>17.5</v>
      </c>
      <c r="F7" s="12">
        <f t="shared" ref="F7" si="7">SUM(E7*$F$1)</f>
        <v>5.8275000000000006</v>
      </c>
      <c r="G7" s="10">
        <f>D7*F7</f>
        <v>2489.6093478260873</v>
      </c>
      <c r="H7" s="7">
        <f t="shared" ref="H7" si="8">SUM(G7*$H$3)</f>
        <v>190.45511510869568</v>
      </c>
      <c r="I7" s="7">
        <f t="shared" ref="I7" si="9">SUM(G7*$I$3)</f>
        <v>215.84913045652178</v>
      </c>
      <c r="J7" s="7">
        <f t="shared" ref="J7" si="10">SUM(G7*$J$3)</f>
        <v>5.7261015000000004</v>
      </c>
      <c r="K7" s="7">
        <f t="shared" ref="K7" si="11">SUM(G7*$K$3)</f>
        <v>14.688695152173915</v>
      </c>
      <c r="L7" s="7">
        <f t="shared" ref="L7" si="12">SUM(G7:K7)</f>
        <v>2916.3283900434785</v>
      </c>
    </row>
    <row r="8" spans="1:12" x14ac:dyDescent="0.25">
      <c r="A8" s="2" t="s">
        <v>93</v>
      </c>
      <c r="B8" s="32">
        <v>72000</v>
      </c>
      <c r="C8" s="36">
        <v>2400</v>
      </c>
      <c r="D8" s="7">
        <f>SUM(B8/207)</f>
        <v>347.82608695652175</v>
      </c>
      <c r="E8" s="3">
        <v>18</v>
      </c>
      <c r="F8" s="12">
        <f t="shared" ref="F8" si="13">SUM(E8*$F$1)</f>
        <v>5.9940000000000007</v>
      </c>
      <c r="G8" s="10">
        <f>D8*F8</f>
        <v>2084.8695652173915</v>
      </c>
      <c r="H8" s="7">
        <f t="shared" ref="H8" si="14">SUM(G8*$H$3)</f>
        <v>159.49252173913044</v>
      </c>
      <c r="I8" s="7">
        <f t="shared" ref="I8" si="15">SUM(G8*$I$3)</f>
        <v>180.75819130434783</v>
      </c>
      <c r="J8" s="7">
        <f t="shared" ref="J8" si="16">SUM(G8*$J$3)</f>
        <v>4.7952000000000004</v>
      </c>
      <c r="K8" s="7">
        <f t="shared" ref="K8" si="17">SUM(G8*$K$3)</f>
        <v>12.30073043478261</v>
      </c>
      <c r="L8" s="7">
        <f t="shared" ref="L8" si="18">SUM(G8:K8)</f>
        <v>2442.2162086956523</v>
      </c>
    </row>
    <row r="9" spans="1:12" x14ac:dyDescent="0.25">
      <c r="A9" s="2" t="s">
        <v>103</v>
      </c>
      <c r="B9" s="32">
        <v>77740</v>
      </c>
      <c r="C9" s="36">
        <v>2400</v>
      </c>
      <c r="D9" s="7">
        <f t="shared" ref="D9" si="19">SUM(B9/207)</f>
        <v>375.55555555555554</v>
      </c>
      <c r="E9" s="3">
        <v>85</v>
      </c>
      <c r="F9" s="12">
        <f t="shared" ref="F9" si="20">SUM(E9*$F$1)</f>
        <v>28.305000000000003</v>
      </c>
      <c r="G9" s="10">
        <f>D9*F9</f>
        <v>10630.1</v>
      </c>
      <c r="H9" s="7">
        <f t="shared" ref="H9" si="21">SUM(G9*$H$3)</f>
        <v>813.20265000000006</v>
      </c>
      <c r="I9" s="7">
        <f t="shared" ref="I9" si="22">SUM(G9*$I$3)</f>
        <v>921.62967000000003</v>
      </c>
      <c r="J9" s="7">
        <f t="shared" ref="J9" si="23">SUM(G9*$J$3)</f>
        <v>24.44923</v>
      </c>
      <c r="K9" s="7">
        <f t="shared" ref="K9" si="24">SUM(G9*$K$3)</f>
        <v>62.717590000000001</v>
      </c>
      <c r="L9" s="7">
        <f t="shared" ref="L9" si="25">SUM(G9:K9)</f>
        <v>12452.09914</v>
      </c>
    </row>
    <row r="10" spans="1:12" x14ac:dyDescent="0.25">
      <c r="A10" s="2" t="s">
        <v>100</v>
      </c>
      <c r="B10" s="32">
        <v>85680</v>
      </c>
      <c r="C10" s="36">
        <v>2400</v>
      </c>
      <c r="D10" s="7">
        <f t="shared" si="6"/>
        <v>413.91304347826087</v>
      </c>
      <c r="E10" s="3">
        <v>21</v>
      </c>
      <c r="F10" s="12">
        <f t="shared" ref="F10" si="26">SUM(E10*$F$1)</f>
        <v>6.9930000000000003</v>
      </c>
      <c r="G10" s="10">
        <f>D10*F10</f>
        <v>2894.4939130434786</v>
      </c>
      <c r="H10" s="7">
        <f t="shared" ref="H10" si="27">SUM(G10*$H$3)</f>
        <v>221.42878434782611</v>
      </c>
      <c r="I10" s="7">
        <f t="shared" ref="I10" si="28">SUM(G10*$I$3)</f>
        <v>250.95262226086959</v>
      </c>
      <c r="J10" s="7">
        <f t="shared" ref="J10" si="29">SUM(G10*$J$3)</f>
        <v>6.6573360000000008</v>
      </c>
      <c r="K10" s="7">
        <f t="shared" ref="K10" si="30">SUM(G10*$K$3)</f>
        <v>17.077514086956523</v>
      </c>
      <c r="L10" s="7">
        <f t="shared" ref="L10" si="31">SUM(G10:K10)</f>
        <v>3390.6101697391309</v>
      </c>
    </row>
    <row r="11" spans="1:12" x14ac:dyDescent="0.25">
      <c r="A11" s="2"/>
      <c r="B11" s="32"/>
      <c r="C11" s="36"/>
      <c r="D11" s="7"/>
      <c r="E11" s="3"/>
      <c r="F11" s="12"/>
      <c r="G11" s="10"/>
      <c r="H11" s="7"/>
      <c r="I11" s="7"/>
      <c r="J11" s="7"/>
      <c r="K11" s="7"/>
      <c r="L11" s="7"/>
    </row>
    <row r="12" spans="1:12" x14ac:dyDescent="0.25">
      <c r="A12" s="2"/>
      <c r="B12" s="32"/>
      <c r="C12" s="36"/>
      <c r="D12" s="7"/>
      <c r="E12" s="3"/>
      <c r="F12" s="12"/>
      <c r="G12" s="10"/>
      <c r="H12" s="7"/>
      <c r="I12" s="7"/>
      <c r="J12" s="7"/>
      <c r="K12" s="7"/>
      <c r="L12" s="38">
        <f>SUM(L6:L10)</f>
        <v>25633.424065000003</v>
      </c>
    </row>
    <row r="13" spans="1:12" x14ac:dyDescent="0.25">
      <c r="A13" s="2"/>
      <c r="B13" s="32"/>
      <c r="C13" s="36"/>
      <c r="D13" s="7"/>
      <c r="E13" s="3"/>
      <c r="F13" s="12"/>
      <c r="G13" s="10"/>
      <c r="H13" s="7"/>
      <c r="I13" s="7"/>
      <c r="J13" s="7"/>
      <c r="K13" s="7"/>
      <c r="L13" s="7"/>
    </row>
    <row r="14" spans="1:12" x14ac:dyDescent="0.25">
      <c r="A14" s="2" t="s">
        <v>2</v>
      </c>
      <c r="B14" s="32">
        <v>71632</v>
      </c>
      <c r="C14" s="36">
        <v>1000</v>
      </c>
      <c r="D14" s="44">
        <f t="shared" ref="D14:D48" si="32">SUM(B14/187)</f>
        <v>383.05882352941177</v>
      </c>
      <c r="E14" s="3">
        <v>120.75</v>
      </c>
      <c r="F14" s="12">
        <f t="shared" ref="F14:F75" si="33">SUM(E14*$F$1)</f>
        <v>40.20975</v>
      </c>
      <c r="G14" s="4">
        <f t="shared" ref="G14:G48" si="34">F14*D14</f>
        <v>15402.699529411764</v>
      </c>
      <c r="H14" s="7">
        <f t="shared" ref="H14:H75" si="35">SUM(G14*$H$3)</f>
        <v>1178.3065139999999</v>
      </c>
      <c r="I14" s="7">
        <f t="shared" ref="I14:I75" si="36">SUM(G14*$I$3)</f>
        <v>1335.4140491999999</v>
      </c>
      <c r="J14" s="7">
        <f t="shared" ref="J14:J75" si="37">SUM(G14*$J$3)</f>
        <v>35.42620891764706</v>
      </c>
      <c r="K14" s="7">
        <f t="shared" ref="K14:K75" si="38">SUM(G14*$K$3)</f>
        <v>90.875927223529402</v>
      </c>
      <c r="L14" s="7">
        <f>SUM(G14:K14)</f>
        <v>18042.72222875294</v>
      </c>
    </row>
    <row r="15" spans="1:12" x14ac:dyDescent="0.25">
      <c r="A15" s="2" t="s">
        <v>104</v>
      </c>
      <c r="B15" s="32">
        <v>42785</v>
      </c>
      <c r="C15" s="36">
        <v>1000</v>
      </c>
      <c r="D15" s="44">
        <f t="shared" ref="D15" si="39">SUM(B15/187)</f>
        <v>228.79679144385025</v>
      </c>
      <c r="E15" s="3">
        <v>10</v>
      </c>
      <c r="F15" s="12">
        <f t="shared" ref="F15" si="40">SUM(E15*$F$1)</f>
        <v>3.33</v>
      </c>
      <c r="G15" s="4">
        <f t="shared" ref="G15" si="41">F15*D15</f>
        <v>761.89331550802137</v>
      </c>
      <c r="H15" s="7">
        <f t="shared" ref="H15" si="42">SUM(G15*$H$3)</f>
        <v>58.284838636363631</v>
      </c>
      <c r="I15" s="7">
        <f t="shared" ref="I15" si="43">SUM(G15*$I$3)</f>
        <v>66.05615045454546</v>
      </c>
      <c r="J15" s="7">
        <f t="shared" ref="J15" si="44">SUM(G15*$J$3)</f>
        <v>1.7523546256684492</v>
      </c>
      <c r="K15" s="7">
        <f t="shared" ref="K15" si="45">SUM(G15*$K$3)</f>
        <v>4.4951705614973259</v>
      </c>
      <c r="L15" s="7">
        <f>SUM(G15:K15)</f>
        <v>892.48182978609611</v>
      </c>
    </row>
    <row r="16" spans="1:12" x14ac:dyDescent="0.25">
      <c r="A16" s="2" t="s">
        <v>92</v>
      </c>
      <c r="B16" s="32">
        <v>41060</v>
      </c>
      <c r="C16" s="36">
        <v>1000</v>
      </c>
      <c r="D16" s="44">
        <f t="shared" si="32"/>
        <v>219.57219251336898</v>
      </c>
      <c r="E16" s="3">
        <v>17.75</v>
      </c>
      <c r="F16" s="12">
        <f t="shared" ref="F16" si="46">SUM(E16*$F$1)</f>
        <v>5.9107500000000002</v>
      </c>
      <c r="G16" s="4">
        <f t="shared" ref="G16" si="47">F16*D16</f>
        <v>1297.8363368983958</v>
      </c>
      <c r="H16" s="7">
        <f t="shared" ref="H16" si="48">SUM(G16*$H$3)</f>
        <v>99.284479772727281</v>
      </c>
      <c r="I16" s="7">
        <f t="shared" ref="I16" si="49">SUM(G16*$I$3)</f>
        <v>112.52241040909091</v>
      </c>
      <c r="J16" s="7">
        <f t="shared" ref="J16" si="50">SUM(G16*$J$3)</f>
        <v>2.9850235748663101</v>
      </c>
      <c r="K16" s="7">
        <f t="shared" ref="K16" si="51">SUM(G16*$K$3)</f>
        <v>7.6572343877005347</v>
      </c>
      <c r="L16" s="7">
        <f>SUM(G16:K16)</f>
        <v>1520.2854850427809</v>
      </c>
    </row>
    <row r="17" spans="1:12" x14ac:dyDescent="0.25">
      <c r="A17" s="2" t="s">
        <v>3</v>
      </c>
      <c r="B17" s="32">
        <v>64597</v>
      </c>
      <c r="C17" s="36">
        <v>1000</v>
      </c>
      <c r="D17" s="44">
        <f t="shared" si="32"/>
        <v>345.43850267379679</v>
      </c>
      <c r="E17" s="3">
        <v>28.5</v>
      </c>
      <c r="F17" s="12">
        <f t="shared" si="33"/>
        <v>9.4905000000000008</v>
      </c>
      <c r="G17" s="4">
        <f t="shared" si="34"/>
        <v>3278.3841096256688</v>
      </c>
      <c r="H17" s="7">
        <f t="shared" si="35"/>
        <v>250.79638438636366</v>
      </c>
      <c r="I17" s="7">
        <f t="shared" si="36"/>
        <v>284.2359023045455</v>
      </c>
      <c r="J17" s="7">
        <f t="shared" si="37"/>
        <v>7.5402834521390378</v>
      </c>
      <c r="K17" s="7">
        <f t="shared" si="38"/>
        <v>19.342466246791446</v>
      </c>
      <c r="L17" s="7">
        <f t="shared" ref="L17:L80" si="52">SUM(G17:K17)</f>
        <v>3840.2991460155085</v>
      </c>
    </row>
    <row r="18" spans="1:12" x14ac:dyDescent="0.25">
      <c r="A18" s="2" t="s">
        <v>4</v>
      </c>
      <c r="B18" s="32">
        <v>71632</v>
      </c>
      <c r="C18" s="36">
        <v>1000</v>
      </c>
      <c r="D18" s="44">
        <f t="shared" si="32"/>
        <v>383.05882352941177</v>
      </c>
      <c r="E18" s="3">
        <v>73.5</v>
      </c>
      <c r="F18" s="12">
        <f t="shared" si="33"/>
        <v>24.4755</v>
      </c>
      <c r="G18" s="4">
        <f t="shared" si="34"/>
        <v>9375.5562352941179</v>
      </c>
      <c r="H18" s="7">
        <f t="shared" si="35"/>
        <v>717.230052</v>
      </c>
      <c r="I18" s="7">
        <f t="shared" si="36"/>
        <v>812.86072560000002</v>
      </c>
      <c r="J18" s="7">
        <f t="shared" si="37"/>
        <v>21.56377934117647</v>
      </c>
      <c r="K18" s="7">
        <f t="shared" si="38"/>
        <v>55.315781788235292</v>
      </c>
      <c r="L18" s="7">
        <f t="shared" si="52"/>
        <v>10982.52657402353</v>
      </c>
    </row>
    <row r="19" spans="1:12" x14ac:dyDescent="0.25">
      <c r="A19" s="2" t="s">
        <v>5</v>
      </c>
      <c r="B19" s="32">
        <v>61758</v>
      </c>
      <c r="C19" s="36">
        <v>1000</v>
      </c>
      <c r="D19" s="44">
        <f t="shared" si="32"/>
        <v>330.2566844919786</v>
      </c>
      <c r="E19" s="3">
        <v>1.5</v>
      </c>
      <c r="F19" s="12">
        <f t="shared" si="33"/>
        <v>0.49950000000000006</v>
      </c>
      <c r="G19" s="4">
        <f t="shared" si="34"/>
        <v>164.96321390374334</v>
      </c>
      <c r="H19" s="7">
        <f t="shared" si="35"/>
        <v>12.619685863636365</v>
      </c>
      <c r="I19" s="7">
        <f t="shared" si="36"/>
        <v>14.302310645454547</v>
      </c>
      <c r="J19" s="7">
        <f t="shared" si="37"/>
        <v>0.37941539197860968</v>
      </c>
      <c r="K19" s="7">
        <f t="shared" si="38"/>
        <v>0.97328296203208564</v>
      </c>
      <c r="L19" s="7">
        <f t="shared" si="52"/>
        <v>193.23790876684492</v>
      </c>
    </row>
    <row r="20" spans="1:12" x14ac:dyDescent="0.25">
      <c r="A20" s="2" t="s">
        <v>105</v>
      </c>
      <c r="B20" s="32">
        <v>35727</v>
      </c>
      <c r="C20" s="36">
        <v>1000</v>
      </c>
      <c r="D20" s="44">
        <f t="shared" ref="D20" si="53">SUM(B20/187)</f>
        <v>191.05347593582889</v>
      </c>
      <c r="E20" s="3">
        <v>5.5</v>
      </c>
      <c r="F20" s="12">
        <f t="shared" ref="F20" si="54">SUM(E20*$F$1)</f>
        <v>1.8315000000000001</v>
      </c>
      <c r="G20" s="4">
        <f t="shared" ref="G20" si="55">F20*D20</f>
        <v>349.91444117647063</v>
      </c>
      <c r="H20" s="7">
        <f t="shared" ref="H20" si="56">SUM(G20*$H$3)</f>
        <v>26.768454750000004</v>
      </c>
      <c r="I20" s="7">
        <f t="shared" ref="I20" si="57">SUM(G20*$I$3)</f>
        <v>30.337582050000005</v>
      </c>
      <c r="J20" s="7">
        <f t="shared" ref="J20" si="58">SUM(G20*$J$3)</f>
        <v>0.80480321470588245</v>
      </c>
      <c r="K20" s="7">
        <f t="shared" ref="K20" si="59">SUM(G20*$K$3)</f>
        <v>2.0644952029411767</v>
      </c>
      <c r="L20" s="7">
        <f t="shared" ref="L20" si="60">SUM(G20:K20)</f>
        <v>409.88977639411769</v>
      </c>
    </row>
    <row r="21" spans="1:12" x14ac:dyDescent="0.25">
      <c r="A21" s="2" t="s">
        <v>6</v>
      </c>
      <c r="B21" s="32">
        <v>54028</v>
      </c>
      <c r="C21" s="36">
        <v>1000</v>
      </c>
      <c r="D21" s="44">
        <f t="shared" si="32"/>
        <v>288.9197860962567</v>
      </c>
      <c r="E21" s="3">
        <v>24</v>
      </c>
      <c r="F21" s="12">
        <f t="shared" si="33"/>
        <v>7.9920000000000009</v>
      </c>
      <c r="G21" s="4">
        <f t="shared" si="34"/>
        <v>2309.0469304812837</v>
      </c>
      <c r="H21" s="7">
        <f t="shared" si="35"/>
        <v>176.64209018181819</v>
      </c>
      <c r="I21" s="7">
        <f t="shared" si="36"/>
        <v>200.1943688727273</v>
      </c>
      <c r="J21" s="7">
        <f t="shared" si="37"/>
        <v>5.3108079401069519</v>
      </c>
      <c r="K21" s="7">
        <f t="shared" si="38"/>
        <v>13.623376889839573</v>
      </c>
      <c r="L21" s="7">
        <f t="shared" si="52"/>
        <v>2704.8175743657757</v>
      </c>
    </row>
    <row r="22" spans="1:12" x14ac:dyDescent="0.25">
      <c r="A22" s="2" t="s">
        <v>7</v>
      </c>
      <c r="B22" s="32">
        <v>64597</v>
      </c>
      <c r="C22" s="36">
        <v>1000</v>
      </c>
      <c r="D22" s="44">
        <f t="shared" si="32"/>
        <v>345.43850267379679</v>
      </c>
      <c r="E22" s="3">
        <v>130</v>
      </c>
      <c r="F22" s="12">
        <f t="shared" si="33"/>
        <v>43.29</v>
      </c>
      <c r="G22" s="4">
        <f t="shared" si="34"/>
        <v>14954.032780748663</v>
      </c>
      <c r="H22" s="7">
        <f t="shared" si="35"/>
        <v>1143.9835077272726</v>
      </c>
      <c r="I22" s="7">
        <f t="shared" si="36"/>
        <v>1296.5146420909091</v>
      </c>
      <c r="J22" s="7">
        <f t="shared" si="37"/>
        <v>34.394275395721927</v>
      </c>
      <c r="K22" s="7">
        <f t="shared" si="38"/>
        <v>88.228793406417111</v>
      </c>
      <c r="L22" s="7">
        <f t="shared" si="52"/>
        <v>17517.153999368988</v>
      </c>
    </row>
    <row r="23" spans="1:12" x14ac:dyDescent="0.25">
      <c r="A23" s="2" t="s">
        <v>75</v>
      </c>
      <c r="B23" s="32">
        <v>46879</v>
      </c>
      <c r="C23" s="36">
        <v>1000</v>
      </c>
      <c r="D23" s="44">
        <f t="shared" si="32"/>
        <v>250.68983957219251</v>
      </c>
      <c r="E23" s="3">
        <v>58</v>
      </c>
      <c r="F23" s="12">
        <f t="shared" si="33"/>
        <v>19.314</v>
      </c>
      <c r="G23" s="4">
        <f t="shared" si="34"/>
        <v>4841.8235614973264</v>
      </c>
      <c r="H23" s="7">
        <f t="shared" si="35"/>
        <v>370.39950245454548</v>
      </c>
      <c r="I23" s="7">
        <f t="shared" si="36"/>
        <v>419.78610278181822</v>
      </c>
      <c r="J23" s="7">
        <f t="shared" si="37"/>
        <v>11.136194191443851</v>
      </c>
      <c r="K23" s="7">
        <f t="shared" si="38"/>
        <v>28.566759012834225</v>
      </c>
      <c r="L23" s="7">
        <f t="shared" si="52"/>
        <v>5671.7121199379681</v>
      </c>
    </row>
    <row r="24" spans="1:12" x14ac:dyDescent="0.25">
      <c r="A24" s="2" t="s">
        <v>106</v>
      </c>
      <c r="B24" s="32">
        <v>35727</v>
      </c>
      <c r="C24" s="36">
        <v>1001</v>
      </c>
      <c r="D24" s="44">
        <f t="shared" ref="D24" si="61">SUM(B24/187)</f>
        <v>191.05347593582889</v>
      </c>
      <c r="E24" s="3">
        <v>7</v>
      </c>
      <c r="F24" s="12">
        <f t="shared" ref="F24" si="62">SUM(E24*$F$1)</f>
        <v>2.331</v>
      </c>
      <c r="G24" s="4">
        <f t="shared" ref="G24" si="63">F24*D24</f>
        <v>445.34565240641712</v>
      </c>
      <c r="H24" s="7">
        <f t="shared" ref="H24" si="64">SUM(G24*$H$3)</f>
        <v>34.068942409090909</v>
      </c>
      <c r="I24" s="7">
        <f t="shared" ref="I24" si="65">SUM(G24*$I$3)</f>
        <v>38.611468063636366</v>
      </c>
      <c r="J24" s="7">
        <f t="shared" ref="J24" si="66">SUM(G24*$J$3)</f>
        <v>1.0242950005347593</v>
      </c>
      <c r="K24" s="7">
        <f t="shared" ref="K24" si="67">SUM(G24*$K$3)</f>
        <v>2.6275393491978609</v>
      </c>
      <c r="L24" s="7">
        <f t="shared" ref="L24" si="68">SUM(G24:K24)</f>
        <v>521.67789722887699</v>
      </c>
    </row>
    <row r="25" spans="1:12" x14ac:dyDescent="0.25">
      <c r="A25" s="2" t="s">
        <v>8</v>
      </c>
      <c r="B25" s="32">
        <v>71632</v>
      </c>
      <c r="C25" s="36">
        <v>1000</v>
      </c>
      <c r="D25" s="44">
        <f t="shared" si="32"/>
        <v>383.05882352941177</v>
      </c>
      <c r="E25" s="3">
        <v>71.75</v>
      </c>
      <c r="F25" s="12">
        <f t="shared" si="33"/>
        <v>23.892750000000003</v>
      </c>
      <c r="G25" s="4">
        <f t="shared" si="34"/>
        <v>9152.3287058823535</v>
      </c>
      <c r="H25" s="7">
        <f t="shared" si="35"/>
        <v>700.15314599999999</v>
      </c>
      <c r="I25" s="7">
        <f t="shared" si="36"/>
        <v>793.50689880000004</v>
      </c>
      <c r="J25" s="7">
        <f t="shared" si="37"/>
        <v>21.050356023529414</v>
      </c>
      <c r="K25" s="7">
        <f t="shared" si="38"/>
        <v>53.998739364705884</v>
      </c>
      <c r="L25" s="7">
        <f t="shared" si="52"/>
        <v>10721.037846070591</v>
      </c>
    </row>
    <row r="26" spans="1:12" x14ac:dyDescent="0.25">
      <c r="A26" s="2" t="s">
        <v>76</v>
      </c>
      <c r="B26" s="32">
        <v>42785</v>
      </c>
      <c r="C26" s="36">
        <v>1000</v>
      </c>
      <c r="D26" s="44">
        <f t="shared" si="32"/>
        <v>228.79679144385025</v>
      </c>
      <c r="E26" s="3">
        <v>15</v>
      </c>
      <c r="F26" s="12">
        <f t="shared" si="33"/>
        <v>4.9950000000000001</v>
      </c>
      <c r="G26" s="4">
        <f t="shared" si="34"/>
        <v>1142.8399732620321</v>
      </c>
      <c r="H26" s="7">
        <f t="shared" si="35"/>
        <v>87.427257954545453</v>
      </c>
      <c r="I26" s="7">
        <f t="shared" ref="I26:I27" si="69">SUM(G26*$I$3)</f>
        <v>99.084225681818182</v>
      </c>
      <c r="J26" s="7">
        <f t="shared" ref="J26:J27" si="70">SUM(G26*$J$3)</f>
        <v>2.628531938502674</v>
      </c>
      <c r="K26" s="7">
        <f t="shared" ref="K26:K27" si="71">SUM(G26*$K$3)</f>
        <v>6.7427558422459892</v>
      </c>
      <c r="L26" s="7">
        <f t="shared" si="52"/>
        <v>1338.7227446791444</v>
      </c>
    </row>
    <row r="27" spans="1:12" x14ac:dyDescent="0.25">
      <c r="A27" s="2" t="s">
        <v>114</v>
      </c>
      <c r="B27" s="32">
        <v>39557</v>
      </c>
      <c r="C27" s="36">
        <v>1000</v>
      </c>
      <c r="D27" s="44">
        <f t="shared" si="32"/>
        <v>211.53475935828877</v>
      </c>
      <c r="E27" s="3">
        <v>4</v>
      </c>
      <c r="F27" s="12">
        <f t="shared" si="33"/>
        <v>1.3320000000000001</v>
      </c>
      <c r="G27" s="4">
        <f t="shared" si="34"/>
        <v>281.76429946524064</v>
      </c>
      <c r="H27" s="7">
        <f t="shared" si="35"/>
        <v>21.55496890909091</v>
      </c>
      <c r="I27" s="7">
        <f t="shared" si="69"/>
        <v>24.428964763636362</v>
      </c>
      <c r="J27" s="7">
        <f t="shared" si="70"/>
        <v>0.64805788877005344</v>
      </c>
      <c r="K27" s="7">
        <f t="shared" si="71"/>
        <v>1.6624093668449198</v>
      </c>
      <c r="L27" s="7">
        <f t="shared" si="52"/>
        <v>330.05870039358291</v>
      </c>
    </row>
    <row r="28" spans="1:12" x14ac:dyDescent="0.25">
      <c r="A28" s="2" t="s">
        <v>9</v>
      </c>
      <c r="B28" s="32">
        <v>53406</v>
      </c>
      <c r="C28" s="36">
        <v>1000</v>
      </c>
      <c r="D28" s="44">
        <f t="shared" si="32"/>
        <v>285.59358288770051</v>
      </c>
      <c r="E28" s="3">
        <v>45</v>
      </c>
      <c r="F28" s="12">
        <f t="shared" si="33"/>
        <v>14.985000000000001</v>
      </c>
      <c r="G28" s="4">
        <f t="shared" si="34"/>
        <v>4279.6198395721922</v>
      </c>
      <c r="H28" s="7">
        <f t="shared" si="35"/>
        <v>327.39091772727272</v>
      </c>
      <c r="I28" s="7">
        <f t="shared" si="36"/>
        <v>371.04304009090907</v>
      </c>
      <c r="J28" s="7">
        <f t="shared" si="37"/>
        <v>9.8431256310160418</v>
      </c>
      <c r="K28" s="7">
        <f t="shared" si="38"/>
        <v>25.249757053475932</v>
      </c>
      <c r="L28" s="7">
        <f t="shared" si="52"/>
        <v>5013.1466800748658</v>
      </c>
    </row>
    <row r="29" spans="1:12" x14ac:dyDescent="0.25">
      <c r="A29" s="2" t="s">
        <v>10</v>
      </c>
      <c r="B29" s="32">
        <v>41273</v>
      </c>
      <c r="C29" s="36">
        <v>1000</v>
      </c>
      <c r="D29" s="44">
        <f t="shared" si="32"/>
        <v>220.71122994652407</v>
      </c>
      <c r="E29" s="3">
        <v>11</v>
      </c>
      <c r="F29" s="12">
        <f t="shared" si="33"/>
        <v>3.6630000000000003</v>
      </c>
      <c r="G29" s="4">
        <f t="shared" si="34"/>
        <v>808.46523529411775</v>
      </c>
      <c r="H29" s="7">
        <f t="shared" si="35"/>
        <v>61.84759050000001</v>
      </c>
      <c r="I29" s="7">
        <f t="shared" si="36"/>
        <v>70.093935900000005</v>
      </c>
      <c r="J29" s="7">
        <f t="shared" si="37"/>
        <v>1.8594700411764709</v>
      </c>
      <c r="K29" s="7">
        <f t="shared" si="38"/>
        <v>4.7699448882352948</v>
      </c>
      <c r="L29" s="7">
        <f t="shared" si="52"/>
        <v>947.03617662352951</v>
      </c>
    </row>
    <row r="30" spans="1:12" x14ac:dyDescent="0.25">
      <c r="A30" s="2" t="s">
        <v>11</v>
      </c>
      <c r="B30" s="32">
        <v>49493</v>
      </c>
      <c r="C30" s="36">
        <v>1000</v>
      </c>
      <c r="D30" s="44">
        <f t="shared" si="32"/>
        <v>264.66844919786098</v>
      </c>
      <c r="E30" s="3">
        <v>21.5</v>
      </c>
      <c r="F30" s="12">
        <f t="shared" si="33"/>
        <v>7.1595000000000004</v>
      </c>
      <c r="G30" s="4">
        <f t="shared" si="34"/>
        <v>1894.8937620320858</v>
      </c>
      <c r="H30" s="7">
        <f t="shared" si="35"/>
        <v>144.95937279545456</v>
      </c>
      <c r="I30" s="7">
        <f t="shared" si="36"/>
        <v>164.28728916818184</v>
      </c>
      <c r="J30" s="7">
        <f t="shared" si="37"/>
        <v>4.3582556526737974</v>
      </c>
      <c r="K30" s="7">
        <f t="shared" si="38"/>
        <v>11.179873195989305</v>
      </c>
      <c r="L30" s="7">
        <f t="shared" si="52"/>
        <v>2219.6785528443856</v>
      </c>
    </row>
    <row r="31" spans="1:12" x14ac:dyDescent="0.25">
      <c r="A31" s="2" t="s">
        <v>12</v>
      </c>
      <c r="B31" s="32">
        <v>57619</v>
      </c>
      <c r="C31" s="36">
        <v>1000</v>
      </c>
      <c r="D31" s="44">
        <f t="shared" si="32"/>
        <v>308.12299465240642</v>
      </c>
      <c r="E31" s="3">
        <v>90.5</v>
      </c>
      <c r="F31" s="12">
        <f t="shared" si="33"/>
        <v>30.136500000000002</v>
      </c>
      <c r="G31" s="4">
        <f t="shared" si="34"/>
        <v>9285.7486283422459</v>
      </c>
      <c r="H31" s="7">
        <f t="shared" si="35"/>
        <v>710.35977006818177</v>
      </c>
      <c r="I31" s="7">
        <f t="shared" si="36"/>
        <v>805.07440607727267</v>
      </c>
      <c r="J31" s="7">
        <f t="shared" si="37"/>
        <v>21.357221845187166</v>
      </c>
      <c r="K31" s="7">
        <f t="shared" si="38"/>
        <v>54.785916907219246</v>
      </c>
      <c r="L31" s="7">
        <f t="shared" si="52"/>
        <v>10877.325943240106</v>
      </c>
    </row>
    <row r="32" spans="1:12" x14ac:dyDescent="0.25">
      <c r="A32" s="2" t="s">
        <v>13</v>
      </c>
      <c r="B32" s="32">
        <v>71632</v>
      </c>
      <c r="C32" s="36">
        <v>1000</v>
      </c>
      <c r="D32" s="44">
        <f t="shared" si="32"/>
        <v>383.05882352941177</v>
      </c>
      <c r="E32" s="3">
        <v>58.5</v>
      </c>
      <c r="F32" s="12">
        <f t="shared" si="33"/>
        <v>19.480500000000003</v>
      </c>
      <c r="G32" s="4">
        <f t="shared" si="34"/>
        <v>7462.1774117647074</v>
      </c>
      <c r="H32" s="7">
        <f t="shared" si="35"/>
        <v>570.85657200000014</v>
      </c>
      <c r="I32" s="7">
        <f t="shared" si="36"/>
        <v>646.97078160000012</v>
      </c>
      <c r="J32" s="7">
        <f t="shared" si="37"/>
        <v>17.163008047058828</v>
      </c>
      <c r="K32" s="7">
        <f t="shared" si="38"/>
        <v>44.026846729411773</v>
      </c>
      <c r="L32" s="7">
        <f t="shared" si="52"/>
        <v>8741.1946201411793</v>
      </c>
    </row>
    <row r="33" spans="1:12" x14ac:dyDescent="0.25">
      <c r="A33" s="2" t="s">
        <v>14</v>
      </c>
      <c r="B33" s="32">
        <v>46240</v>
      </c>
      <c r="C33" s="36">
        <v>1000</v>
      </c>
      <c r="D33" s="44">
        <f t="shared" si="32"/>
        <v>247.27272727272728</v>
      </c>
      <c r="E33" s="3">
        <v>24.75</v>
      </c>
      <c r="F33" s="12">
        <f t="shared" si="33"/>
        <v>8.2417499999999997</v>
      </c>
      <c r="G33" s="4">
        <f t="shared" si="34"/>
        <v>2037.96</v>
      </c>
      <c r="H33" s="7">
        <f t="shared" si="35"/>
        <v>155.90394000000001</v>
      </c>
      <c r="I33" s="7">
        <f t="shared" si="36"/>
        <v>176.69113200000001</v>
      </c>
      <c r="J33" s="7">
        <f t="shared" si="37"/>
        <v>4.6873079999999998</v>
      </c>
      <c r="K33" s="7">
        <f t="shared" si="38"/>
        <v>12.023963999999999</v>
      </c>
      <c r="L33" s="7">
        <f t="shared" si="52"/>
        <v>2387.2663440000001</v>
      </c>
    </row>
    <row r="34" spans="1:12" x14ac:dyDescent="0.25">
      <c r="A34" s="2" t="s">
        <v>15</v>
      </c>
      <c r="B34" s="32">
        <v>46879</v>
      </c>
      <c r="C34" s="36">
        <v>1000</v>
      </c>
      <c r="D34" s="44">
        <f t="shared" si="32"/>
        <v>250.68983957219251</v>
      </c>
      <c r="E34" s="3">
        <v>8.5</v>
      </c>
      <c r="F34" s="12">
        <f t="shared" si="33"/>
        <v>2.8305000000000002</v>
      </c>
      <c r="G34" s="4">
        <f t="shared" si="34"/>
        <v>709.57759090909099</v>
      </c>
      <c r="H34" s="7">
        <f t="shared" si="35"/>
        <v>54.282685704545457</v>
      </c>
      <c r="I34" s="7">
        <f t="shared" si="36"/>
        <v>61.520377131818186</v>
      </c>
      <c r="J34" s="7">
        <f t="shared" si="37"/>
        <v>1.6320284590909093</v>
      </c>
      <c r="K34" s="7">
        <f t="shared" si="38"/>
        <v>4.1865077863636371</v>
      </c>
      <c r="L34" s="7">
        <f t="shared" si="52"/>
        <v>831.19918999090919</v>
      </c>
    </row>
    <row r="35" spans="1:12" x14ac:dyDescent="0.25">
      <c r="A35" s="2" t="s">
        <v>16</v>
      </c>
      <c r="B35" s="32">
        <v>63438</v>
      </c>
      <c r="C35" s="36">
        <v>1000</v>
      </c>
      <c r="D35" s="44">
        <f t="shared" si="32"/>
        <v>339.24064171122996</v>
      </c>
      <c r="E35" s="3">
        <v>4</v>
      </c>
      <c r="F35" s="12">
        <f t="shared" si="33"/>
        <v>1.3320000000000001</v>
      </c>
      <c r="G35" s="4">
        <f t="shared" si="34"/>
        <v>451.86853475935834</v>
      </c>
      <c r="H35" s="7">
        <f t="shared" si="35"/>
        <v>34.56794290909091</v>
      </c>
      <c r="I35" s="7">
        <f t="shared" si="36"/>
        <v>39.177001963636364</v>
      </c>
      <c r="J35" s="7">
        <f t="shared" si="37"/>
        <v>1.0392976299465242</v>
      </c>
      <c r="K35" s="7">
        <f t="shared" si="38"/>
        <v>2.6660243550802143</v>
      </c>
      <c r="L35" s="7">
        <f t="shared" si="52"/>
        <v>529.3188016171124</v>
      </c>
    </row>
    <row r="36" spans="1:12" x14ac:dyDescent="0.25">
      <c r="A36" s="2" t="s">
        <v>17</v>
      </c>
      <c r="B36" s="32">
        <v>71632</v>
      </c>
      <c r="C36" s="36">
        <v>1000</v>
      </c>
      <c r="D36" s="44">
        <f t="shared" si="32"/>
        <v>383.05882352941177</v>
      </c>
      <c r="E36" s="3">
        <v>52</v>
      </c>
      <c r="F36" s="12">
        <f t="shared" si="33"/>
        <v>17.316000000000003</v>
      </c>
      <c r="G36" s="4">
        <f t="shared" si="34"/>
        <v>6633.0465882352955</v>
      </c>
      <c r="H36" s="7">
        <f t="shared" si="35"/>
        <v>507.42806400000012</v>
      </c>
      <c r="I36" s="7">
        <f t="shared" si="36"/>
        <v>575.08513920000007</v>
      </c>
      <c r="J36" s="7">
        <f t="shared" si="37"/>
        <v>15.25600715294118</v>
      </c>
      <c r="K36" s="7">
        <f t="shared" si="38"/>
        <v>39.134974870588245</v>
      </c>
      <c r="L36" s="7">
        <f t="shared" si="52"/>
        <v>7769.9507734588251</v>
      </c>
    </row>
    <row r="37" spans="1:12" x14ac:dyDescent="0.25">
      <c r="A37" s="2" t="s">
        <v>107</v>
      </c>
      <c r="B37" s="32">
        <v>41273</v>
      </c>
      <c r="C37" s="36">
        <v>1000</v>
      </c>
      <c r="D37" s="44">
        <f t="shared" si="32"/>
        <v>220.71122994652407</v>
      </c>
      <c r="E37" s="3">
        <v>7.5</v>
      </c>
      <c r="F37" s="12">
        <f t="shared" si="33"/>
        <v>2.4975000000000001</v>
      </c>
      <c r="G37" s="4">
        <f t="shared" si="34"/>
        <v>551.22629679144393</v>
      </c>
      <c r="H37" s="7">
        <f t="shared" si="35"/>
        <v>42.168811704545462</v>
      </c>
      <c r="I37" s="7">
        <f t="shared" si="36"/>
        <v>47.791319931818187</v>
      </c>
      <c r="J37" s="7">
        <f t="shared" si="37"/>
        <v>1.267820482620321</v>
      </c>
      <c r="K37" s="7">
        <f t="shared" si="38"/>
        <v>3.2522351510695193</v>
      </c>
      <c r="L37" s="7">
        <f t="shared" si="52"/>
        <v>645.70648406149735</v>
      </c>
    </row>
    <row r="38" spans="1:12" x14ac:dyDescent="0.25">
      <c r="A38" s="2" t="s">
        <v>88</v>
      </c>
      <c r="B38" s="32">
        <v>56583</v>
      </c>
      <c r="C38" s="36">
        <v>1000</v>
      </c>
      <c r="D38" s="44">
        <f>SUM(B38/187)</f>
        <v>302.58288770053474</v>
      </c>
      <c r="E38" s="3">
        <v>0</v>
      </c>
      <c r="F38" s="12">
        <f>SUM(E38*$F$1)</f>
        <v>0</v>
      </c>
      <c r="G38" s="4">
        <f>F38*D38</f>
        <v>0</v>
      </c>
      <c r="H38" s="7">
        <f>SUM(G38*$H$3)</f>
        <v>0</v>
      </c>
      <c r="I38" s="7">
        <f>SUM(G38*$I$3)</f>
        <v>0</v>
      </c>
      <c r="J38" s="7">
        <f>SUM(G38*$J$3)</f>
        <v>0</v>
      </c>
      <c r="K38" s="7">
        <f>SUM(G38*$K$3)</f>
        <v>0</v>
      </c>
      <c r="L38" s="7">
        <f>SUM(G38:K38)</f>
        <v>0</v>
      </c>
    </row>
    <row r="39" spans="1:12" x14ac:dyDescent="0.25">
      <c r="A39" s="2" t="s">
        <v>97</v>
      </c>
      <c r="B39" s="32">
        <v>49681</v>
      </c>
      <c r="C39" s="36">
        <v>1000</v>
      </c>
      <c r="D39" s="44">
        <f>SUM(B39/187)</f>
        <v>265.67379679144386</v>
      </c>
      <c r="E39" s="3">
        <v>55</v>
      </c>
      <c r="F39" s="12">
        <f>SUM(E39*$F$1)</f>
        <v>18.315000000000001</v>
      </c>
      <c r="G39" s="4">
        <f>F39*D39</f>
        <v>4865.8155882352949</v>
      </c>
      <c r="H39" s="7">
        <f>SUM(G39*$H$3)</f>
        <v>372.23489250000006</v>
      </c>
      <c r="I39" s="7">
        <f>SUM(G39*$I$3)</f>
        <v>421.86621150000008</v>
      </c>
      <c r="J39" s="7">
        <f>SUM(G39*$J$3)</f>
        <v>11.191375852941178</v>
      </c>
      <c r="K39" s="7">
        <f>SUM(G39*$K$3)</f>
        <v>28.708311970588237</v>
      </c>
      <c r="L39" s="7">
        <f>SUM(G39:K39)</f>
        <v>5699.8163800588236</v>
      </c>
    </row>
    <row r="40" spans="1:12" x14ac:dyDescent="0.25">
      <c r="A40" s="2" t="s">
        <v>18</v>
      </c>
      <c r="B40" s="32">
        <v>41397</v>
      </c>
      <c r="C40" s="36">
        <v>1000</v>
      </c>
      <c r="D40" s="44">
        <f t="shared" si="32"/>
        <v>221.37433155080214</v>
      </c>
      <c r="E40" s="3">
        <v>40</v>
      </c>
      <c r="F40" s="12">
        <f t="shared" si="33"/>
        <v>13.32</v>
      </c>
      <c r="G40" s="4">
        <f t="shared" si="34"/>
        <v>2948.7060962566848</v>
      </c>
      <c r="H40" s="7">
        <f t="shared" si="35"/>
        <v>225.57601636363637</v>
      </c>
      <c r="I40" s="7">
        <f t="shared" si="36"/>
        <v>255.65281854545458</v>
      </c>
      <c r="J40" s="7">
        <f t="shared" si="37"/>
        <v>6.7820240213903746</v>
      </c>
      <c r="K40" s="7">
        <f t="shared" si="38"/>
        <v>17.397365967914439</v>
      </c>
      <c r="L40" s="7">
        <f t="shared" si="52"/>
        <v>3454.1143211550807</v>
      </c>
    </row>
    <row r="41" spans="1:12" x14ac:dyDescent="0.25">
      <c r="A41" s="2" t="s">
        <v>19</v>
      </c>
      <c r="B41" s="32">
        <v>46240</v>
      </c>
      <c r="C41" s="36">
        <v>1000</v>
      </c>
      <c r="D41" s="44">
        <f t="shared" si="32"/>
        <v>247.27272727272728</v>
      </c>
      <c r="E41" s="3">
        <v>51</v>
      </c>
      <c r="F41" s="12">
        <f t="shared" si="33"/>
        <v>16.983000000000001</v>
      </c>
      <c r="G41" s="4">
        <f t="shared" si="34"/>
        <v>4199.4327272727278</v>
      </c>
      <c r="H41" s="7">
        <f t="shared" si="35"/>
        <v>321.25660363636365</v>
      </c>
      <c r="I41" s="7">
        <f t="shared" si="36"/>
        <v>364.09081745454552</v>
      </c>
      <c r="J41" s="7">
        <f t="shared" si="37"/>
        <v>9.6586952727272735</v>
      </c>
      <c r="K41" s="7">
        <f t="shared" si="38"/>
        <v>24.776653090909093</v>
      </c>
      <c r="L41" s="7">
        <f t="shared" si="52"/>
        <v>4919.2154967272736</v>
      </c>
    </row>
    <row r="42" spans="1:12" x14ac:dyDescent="0.25">
      <c r="A42" s="2" t="s">
        <v>94</v>
      </c>
      <c r="B42" s="32">
        <v>35727</v>
      </c>
      <c r="C42" s="36">
        <v>1000</v>
      </c>
      <c r="D42" s="44">
        <f t="shared" si="32"/>
        <v>191.05347593582889</v>
      </c>
      <c r="E42" s="3">
        <v>15.5</v>
      </c>
      <c r="F42" s="12">
        <f t="shared" ref="F42" si="72">SUM(E42*$F$1)</f>
        <v>5.1615000000000002</v>
      </c>
      <c r="G42" s="4">
        <f t="shared" ref="G42" si="73">F42*D42</f>
        <v>986.12251604278083</v>
      </c>
      <c r="H42" s="7">
        <f t="shared" ref="H42" si="74">SUM(G42*$H$3)</f>
        <v>75.438372477272736</v>
      </c>
      <c r="I42" s="7">
        <f t="shared" ref="I42" si="75">SUM(G42*$I$3)</f>
        <v>85.496822140909103</v>
      </c>
      <c r="J42" s="7">
        <f t="shared" ref="J42" si="76">SUM(G42*$J$3)</f>
        <v>2.2680817868983958</v>
      </c>
      <c r="K42" s="7">
        <f t="shared" ref="K42" si="77">SUM(G42*$K$3)</f>
        <v>5.8181228446524065</v>
      </c>
      <c r="L42" s="7">
        <f t="shared" ref="L42" si="78">SUM(G42:K42)</f>
        <v>1155.1439152925134</v>
      </c>
    </row>
    <row r="43" spans="1:12" x14ac:dyDescent="0.25">
      <c r="A43" s="2" t="s">
        <v>20</v>
      </c>
      <c r="B43" s="32">
        <v>57295</v>
      </c>
      <c r="C43" s="36">
        <v>1000</v>
      </c>
      <c r="D43" s="44">
        <f t="shared" si="32"/>
        <v>306.39037433155079</v>
      </c>
      <c r="E43" s="3">
        <v>33.25</v>
      </c>
      <c r="F43" s="12">
        <f t="shared" si="33"/>
        <v>11.07225</v>
      </c>
      <c r="G43" s="4">
        <f t="shared" si="34"/>
        <v>3392.4308221925135</v>
      </c>
      <c r="H43" s="7">
        <f t="shared" si="35"/>
        <v>259.52095789772727</v>
      </c>
      <c r="I43" s="7">
        <f t="shared" si="36"/>
        <v>294.12375228409093</v>
      </c>
      <c r="J43" s="7">
        <f t="shared" si="37"/>
        <v>7.8025908910427813</v>
      </c>
      <c r="K43" s="7">
        <f t="shared" si="38"/>
        <v>20.01534185093583</v>
      </c>
      <c r="L43" s="7">
        <f t="shared" si="52"/>
        <v>3973.8934651163104</v>
      </c>
    </row>
    <row r="44" spans="1:12" x14ac:dyDescent="0.25">
      <c r="A44" s="2" t="s">
        <v>21</v>
      </c>
      <c r="B44" s="32">
        <v>71632</v>
      </c>
      <c r="C44" s="36">
        <v>1000</v>
      </c>
      <c r="D44" s="44">
        <f t="shared" si="32"/>
        <v>383.05882352941177</v>
      </c>
      <c r="E44" s="3">
        <v>0</v>
      </c>
      <c r="F44" s="12">
        <f t="shared" si="33"/>
        <v>0</v>
      </c>
      <c r="G44" s="4">
        <f t="shared" si="34"/>
        <v>0</v>
      </c>
      <c r="H44" s="7">
        <f t="shared" si="35"/>
        <v>0</v>
      </c>
      <c r="I44" s="7">
        <f t="shared" si="36"/>
        <v>0</v>
      </c>
      <c r="J44" s="7">
        <f t="shared" si="37"/>
        <v>0</v>
      </c>
      <c r="K44" s="7">
        <f t="shared" si="38"/>
        <v>0</v>
      </c>
      <c r="L44" s="7">
        <f t="shared" si="52"/>
        <v>0</v>
      </c>
    </row>
    <row r="45" spans="1:12" x14ac:dyDescent="0.25">
      <c r="A45" s="2" t="s">
        <v>22</v>
      </c>
      <c r="B45" s="32">
        <v>71632</v>
      </c>
      <c r="C45" s="36">
        <v>1000</v>
      </c>
      <c r="D45" s="44">
        <f t="shared" si="32"/>
        <v>383.05882352941177</v>
      </c>
      <c r="E45" s="3">
        <v>130</v>
      </c>
      <c r="F45" s="12">
        <f t="shared" si="33"/>
        <v>43.29</v>
      </c>
      <c r="G45" s="4">
        <f t="shared" si="34"/>
        <v>16582.616470588237</v>
      </c>
      <c r="H45" s="7">
        <f t="shared" si="35"/>
        <v>1268.57016</v>
      </c>
      <c r="I45" s="7">
        <f t="shared" si="36"/>
        <v>1437.7128480000001</v>
      </c>
      <c r="J45" s="7">
        <f t="shared" si="37"/>
        <v>38.140017882352943</v>
      </c>
      <c r="K45" s="7">
        <f t="shared" si="38"/>
        <v>97.837437176470587</v>
      </c>
      <c r="L45" s="7">
        <f t="shared" si="52"/>
        <v>19424.876933647058</v>
      </c>
    </row>
    <row r="46" spans="1:12" x14ac:dyDescent="0.25">
      <c r="A46" s="2" t="s">
        <v>77</v>
      </c>
      <c r="B46" s="32">
        <v>39872</v>
      </c>
      <c r="C46" s="36">
        <v>1000</v>
      </c>
      <c r="D46" s="44">
        <f t="shared" si="32"/>
        <v>213.2192513368984</v>
      </c>
      <c r="E46" s="3">
        <v>34</v>
      </c>
      <c r="F46" s="12">
        <f t="shared" si="33"/>
        <v>11.322000000000001</v>
      </c>
      <c r="G46" s="4">
        <f t="shared" si="34"/>
        <v>2414.0683636363638</v>
      </c>
      <c r="H46" s="7">
        <f t="shared" si="35"/>
        <v>184.67622981818184</v>
      </c>
      <c r="I46" s="7">
        <f t="shared" si="36"/>
        <v>209.29972712727275</v>
      </c>
      <c r="J46" s="7">
        <f t="shared" si="37"/>
        <v>5.5523572363636369</v>
      </c>
      <c r="K46" s="7">
        <f t="shared" si="38"/>
        <v>14.243003345454547</v>
      </c>
      <c r="L46" s="7">
        <f t="shared" si="52"/>
        <v>2827.8396811636367</v>
      </c>
    </row>
    <row r="47" spans="1:12" x14ac:dyDescent="0.25">
      <c r="A47" s="2" t="s">
        <v>23</v>
      </c>
      <c r="B47" s="32">
        <v>45943</v>
      </c>
      <c r="C47" s="36">
        <v>1000</v>
      </c>
      <c r="D47" s="44">
        <f t="shared" si="32"/>
        <v>245.68449197860963</v>
      </c>
      <c r="E47" s="3">
        <v>56</v>
      </c>
      <c r="F47" s="12">
        <f t="shared" si="33"/>
        <v>18.648</v>
      </c>
      <c r="G47" s="4">
        <f t="shared" si="34"/>
        <v>4581.524406417112</v>
      </c>
      <c r="H47" s="7">
        <f t="shared" si="35"/>
        <v>350.48661709090908</v>
      </c>
      <c r="I47" s="7">
        <f t="shared" si="36"/>
        <v>397.21816603636358</v>
      </c>
      <c r="J47" s="7">
        <f t="shared" si="37"/>
        <v>10.537506134759358</v>
      </c>
      <c r="K47" s="7">
        <f t="shared" si="38"/>
        <v>27.030993997860961</v>
      </c>
      <c r="L47" s="7">
        <f t="shared" si="52"/>
        <v>5366.7976896770051</v>
      </c>
    </row>
    <row r="48" spans="1:12" x14ac:dyDescent="0.25">
      <c r="A48" s="2" t="s">
        <v>24</v>
      </c>
      <c r="B48" s="32">
        <v>44510</v>
      </c>
      <c r="C48" s="36">
        <v>1000</v>
      </c>
      <c r="D48" s="44">
        <f t="shared" si="32"/>
        <v>238.02139037433156</v>
      </c>
      <c r="E48" s="3">
        <v>8</v>
      </c>
      <c r="F48" s="12">
        <f t="shared" si="33"/>
        <v>2.6640000000000001</v>
      </c>
      <c r="G48" s="4">
        <f t="shared" si="34"/>
        <v>634.08898395721928</v>
      </c>
      <c r="H48" s="7">
        <f t="shared" si="35"/>
        <v>48.507807272727277</v>
      </c>
      <c r="I48" s="7">
        <f t="shared" si="36"/>
        <v>54.975514909090911</v>
      </c>
      <c r="J48" s="7">
        <f t="shared" si="37"/>
        <v>1.4584046631016043</v>
      </c>
      <c r="K48" s="7">
        <f t="shared" si="38"/>
        <v>3.7411250053475937</v>
      </c>
      <c r="L48" s="7">
        <f t="shared" si="52"/>
        <v>742.7718358074867</v>
      </c>
    </row>
    <row r="49" spans="1:12" x14ac:dyDescent="0.25">
      <c r="A49" s="2" t="s">
        <v>25</v>
      </c>
      <c r="B49" s="32">
        <v>71632</v>
      </c>
      <c r="C49" s="36">
        <v>1000</v>
      </c>
      <c r="D49" s="44">
        <f t="shared" ref="D49:D82" si="79">SUM(B49/187)</f>
        <v>383.05882352941177</v>
      </c>
      <c r="E49" s="3">
        <v>21.25</v>
      </c>
      <c r="F49" s="12">
        <f t="shared" si="33"/>
        <v>7.0762500000000008</v>
      </c>
      <c r="G49" s="4">
        <f t="shared" ref="G49:G77" si="80">F49*D49</f>
        <v>2710.6200000000003</v>
      </c>
      <c r="H49" s="7">
        <f t="shared" si="35"/>
        <v>207.36243000000002</v>
      </c>
      <c r="I49" s="7">
        <f t="shared" si="36"/>
        <v>235.01075400000002</v>
      </c>
      <c r="J49" s="7">
        <f t="shared" si="37"/>
        <v>6.2344260000000009</v>
      </c>
      <c r="K49" s="7">
        <f t="shared" si="38"/>
        <v>15.992658000000002</v>
      </c>
      <c r="L49" s="7">
        <f t="shared" si="52"/>
        <v>3175.2202680000005</v>
      </c>
    </row>
    <row r="50" spans="1:12" x14ac:dyDescent="0.25">
      <c r="A50" s="2" t="s">
        <v>26</v>
      </c>
      <c r="B50" s="32">
        <v>61758</v>
      </c>
      <c r="C50" s="36">
        <v>1000</v>
      </c>
      <c r="D50" s="44">
        <f t="shared" si="79"/>
        <v>330.2566844919786</v>
      </c>
      <c r="E50" s="3">
        <v>62.25</v>
      </c>
      <c r="F50" s="12">
        <f t="shared" si="33"/>
        <v>20.72925</v>
      </c>
      <c r="G50" s="4">
        <f t="shared" si="80"/>
        <v>6845.9733770053472</v>
      </c>
      <c r="H50" s="7">
        <f t="shared" si="35"/>
        <v>523.71696334090905</v>
      </c>
      <c r="I50" s="7">
        <f t="shared" si="36"/>
        <v>593.54589178636354</v>
      </c>
      <c r="J50" s="7">
        <f t="shared" si="37"/>
        <v>15.745738767112298</v>
      </c>
      <c r="K50" s="7">
        <f t="shared" si="38"/>
        <v>40.39124292433155</v>
      </c>
      <c r="L50" s="7">
        <f t="shared" si="52"/>
        <v>8019.3732138240639</v>
      </c>
    </row>
    <row r="51" spans="1:12" x14ac:dyDescent="0.25">
      <c r="A51" s="2" t="s">
        <v>27</v>
      </c>
      <c r="B51" s="32">
        <v>71632</v>
      </c>
      <c r="C51" s="36">
        <v>1000</v>
      </c>
      <c r="D51" s="44">
        <f t="shared" si="79"/>
        <v>383.05882352941177</v>
      </c>
      <c r="E51" s="3">
        <v>18</v>
      </c>
      <c r="F51" s="12">
        <f t="shared" si="33"/>
        <v>5.9940000000000007</v>
      </c>
      <c r="G51" s="4">
        <f t="shared" si="80"/>
        <v>2296.0545882352944</v>
      </c>
      <c r="H51" s="7">
        <f t="shared" si="35"/>
        <v>175.64817600000001</v>
      </c>
      <c r="I51" s="7">
        <f t="shared" si="36"/>
        <v>199.06793280000002</v>
      </c>
      <c r="J51" s="7">
        <f t="shared" si="37"/>
        <v>5.2809255529411772</v>
      </c>
      <c r="K51" s="7">
        <f t="shared" si="38"/>
        <v>13.546722070588237</v>
      </c>
      <c r="L51" s="7">
        <f t="shared" si="52"/>
        <v>2689.5983446588239</v>
      </c>
    </row>
    <row r="52" spans="1:12" x14ac:dyDescent="0.25">
      <c r="A52" s="2" t="s">
        <v>28</v>
      </c>
      <c r="B52" s="32">
        <v>55245</v>
      </c>
      <c r="C52" s="36">
        <v>1000</v>
      </c>
      <c r="D52" s="44">
        <f t="shared" si="79"/>
        <v>295.42780748663102</v>
      </c>
      <c r="E52" s="3">
        <v>25</v>
      </c>
      <c r="F52" s="12">
        <f t="shared" si="33"/>
        <v>8.3250000000000011</v>
      </c>
      <c r="G52" s="4">
        <f t="shared" si="80"/>
        <v>2459.4364973262036</v>
      </c>
      <c r="H52" s="7">
        <f t="shared" si="35"/>
        <v>188.14689204545456</v>
      </c>
      <c r="I52" s="7">
        <f t="shared" si="36"/>
        <v>213.23314431818184</v>
      </c>
      <c r="J52" s="7">
        <f t="shared" si="37"/>
        <v>5.6567039438502684</v>
      </c>
      <c r="K52" s="7">
        <f t="shared" si="38"/>
        <v>14.510675334224601</v>
      </c>
      <c r="L52" s="7">
        <f t="shared" si="52"/>
        <v>2880.9839129679149</v>
      </c>
    </row>
    <row r="53" spans="1:12" x14ac:dyDescent="0.25">
      <c r="A53" s="2" t="s">
        <v>29</v>
      </c>
      <c r="B53" s="32">
        <v>55245</v>
      </c>
      <c r="C53" s="36">
        <v>1000</v>
      </c>
      <c r="D53" s="44">
        <f t="shared" si="79"/>
        <v>295.42780748663102</v>
      </c>
      <c r="E53" s="3">
        <v>42.25</v>
      </c>
      <c r="F53" s="12">
        <f t="shared" si="33"/>
        <v>14.06925</v>
      </c>
      <c r="G53" s="4">
        <f t="shared" si="80"/>
        <v>4156.4476804812839</v>
      </c>
      <c r="H53" s="7">
        <f t="shared" si="35"/>
        <v>317.9682475568182</v>
      </c>
      <c r="I53" s="7">
        <f t="shared" si="36"/>
        <v>360.36401389772732</v>
      </c>
      <c r="J53" s="7">
        <f t="shared" si="37"/>
        <v>9.5598296651069532</v>
      </c>
      <c r="K53" s="7">
        <f t="shared" si="38"/>
        <v>24.523041314839574</v>
      </c>
      <c r="L53" s="7">
        <f t="shared" si="52"/>
        <v>4868.8628129157751</v>
      </c>
    </row>
    <row r="54" spans="1:12" x14ac:dyDescent="0.25">
      <c r="A54" s="2" t="s">
        <v>30</v>
      </c>
      <c r="B54" s="32">
        <v>71632</v>
      </c>
      <c r="C54" s="36">
        <v>1000</v>
      </c>
      <c r="D54" s="44">
        <f t="shared" si="79"/>
        <v>383.05882352941177</v>
      </c>
      <c r="E54" s="3">
        <v>130</v>
      </c>
      <c r="F54" s="12">
        <f t="shared" si="33"/>
        <v>43.29</v>
      </c>
      <c r="G54" s="4">
        <f t="shared" si="80"/>
        <v>16582.616470588237</v>
      </c>
      <c r="H54" s="7">
        <f t="shared" si="35"/>
        <v>1268.57016</v>
      </c>
      <c r="I54" s="7">
        <f t="shared" si="36"/>
        <v>1437.7128480000001</v>
      </c>
      <c r="J54" s="7">
        <f t="shared" si="37"/>
        <v>38.140017882352943</v>
      </c>
      <c r="K54" s="7">
        <f t="shared" si="38"/>
        <v>97.837437176470587</v>
      </c>
      <c r="L54" s="7">
        <f t="shared" si="52"/>
        <v>19424.876933647058</v>
      </c>
    </row>
    <row r="55" spans="1:12" x14ac:dyDescent="0.25">
      <c r="A55" s="2" t="s">
        <v>31</v>
      </c>
      <c r="B55" s="32">
        <v>57619</v>
      </c>
      <c r="C55" s="36">
        <v>1000</v>
      </c>
      <c r="D55" s="44">
        <f t="shared" si="79"/>
        <v>308.12299465240642</v>
      </c>
      <c r="E55" s="3">
        <v>130</v>
      </c>
      <c r="F55" s="12">
        <f t="shared" si="33"/>
        <v>43.29</v>
      </c>
      <c r="G55" s="4">
        <f t="shared" si="80"/>
        <v>13338.644438502673</v>
      </c>
      <c r="H55" s="7">
        <f t="shared" si="35"/>
        <v>1020.4062995454545</v>
      </c>
      <c r="I55" s="7">
        <f t="shared" si="36"/>
        <v>1156.4604728181819</v>
      </c>
      <c r="J55" s="7">
        <f t="shared" si="37"/>
        <v>30.67888220855615</v>
      </c>
      <c r="K55" s="7">
        <f t="shared" si="38"/>
        <v>78.69800218716577</v>
      </c>
      <c r="L55" s="7">
        <f t="shared" si="52"/>
        <v>15624.888095262033</v>
      </c>
    </row>
    <row r="56" spans="1:12" x14ac:dyDescent="0.25">
      <c r="A56" s="2" t="s">
        <v>32</v>
      </c>
      <c r="B56" s="32">
        <v>57619</v>
      </c>
      <c r="C56" s="36">
        <v>1000</v>
      </c>
      <c r="D56" s="44">
        <f t="shared" si="79"/>
        <v>308.12299465240642</v>
      </c>
      <c r="E56" s="3">
        <v>109</v>
      </c>
      <c r="F56" s="12">
        <f t="shared" si="33"/>
        <v>36.297000000000004</v>
      </c>
      <c r="G56" s="4">
        <f t="shared" si="80"/>
        <v>11183.940336898397</v>
      </c>
      <c r="H56" s="7">
        <f t="shared" si="35"/>
        <v>855.57143577272734</v>
      </c>
      <c r="I56" s="7">
        <f t="shared" si="36"/>
        <v>969.64762720909096</v>
      </c>
      <c r="J56" s="7">
        <f t="shared" si="37"/>
        <v>25.72306277486631</v>
      </c>
      <c r="K56" s="7">
        <f t="shared" si="38"/>
        <v>65.985247987700532</v>
      </c>
      <c r="L56" s="7">
        <f t="shared" si="52"/>
        <v>13100.867710642782</v>
      </c>
    </row>
    <row r="57" spans="1:12" x14ac:dyDescent="0.25">
      <c r="A57" s="2" t="s">
        <v>33</v>
      </c>
      <c r="B57" s="32">
        <v>56583</v>
      </c>
      <c r="C57" s="36">
        <v>1000</v>
      </c>
      <c r="D57" s="44">
        <f t="shared" si="79"/>
        <v>302.58288770053474</v>
      </c>
      <c r="E57" s="3">
        <v>0</v>
      </c>
      <c r="F57" s="12">
        <f t="shared" si="33"/>
        <v>0</v>
      </c>
      <c r="G57" s="4">
        <f t="shared" si="80"/>
        <v>0</v>
      </c>
      <c r="H57" s="7">
        <f t="shared" si="35"/>
        <v>0</v>
      </c>
      <c r="I57" s="7">
        <f t="shared" si="36"/>
        <v>0</v>
      </c>
      <c r="J57" s="7">
        <f t="shared" si="37"/>
        <v>0</v>
      </c>
      <c r="K57" s="7">
        <f t="shared" si="38"/>
        <v>0</v>
      </c>
      <c r="L57" s="7">
        <f t="shared" si="52"/>
        <v>0</v>
      </c>
    </row>
    <row r="58" spans="1:12" x14ac:dyDescent="0.25">
      <c r="A58" s="2" t="s">
        <v>34</v>
      </c>
      <c r="B58" s="32">
        <v>71632</v>
      </c>
      <c r="C58" s="36">
        <v>1000</v>
      </c>
      <c r="D58" s="44">
        <f t="shared" si="79"/>
        <v>383.05882352941177</v>
      </c>
      <c r="E58" s="3">
        <v>55.5</v>
      </c>
      <c r="F58" s="12">
        <f t="shared" si="33"/>
        <v>18.4815</v>
      </c>
      <c r="G58" s="4">
        <f t="shared" si="80"/>
        <v>7079.5016470588234</v>
      </c>
      <c r="H58" s="7">
        <f t="shared" si="35"/>
        <v>541.58187599999997</v>
      </c>
      <c r="I58" s="7">
        <f t="shared" si="36"/>
        <v>613.79279280000003</v>
      </c>
      <c r="J58" s="7">
        <f t="shared" si="37"/>
        <v>16.282853788235293</v>
      </c>
      <c r="K58" s="7">
        <f t="shared" si="38"/>
        <v>41.76905971764706</v>
      </c>
      <c r="L58" s="7">
        <f t="shared" si="52"/>
        <v>8292.9282293647084</v>
      </c>
    </row>
    <row r="59" spans="1:12" x14ac:dyDescent="0.25">
      <c r="A59" s="2" t="s">
        <v>35</v>
      </c>
      <c r="B59" s="32">
        <v>48280</v>
      </c>
      <c r="C59" s="36">
        <v>1000</v>
      </c>
      <c r="D59" s="44">
        <f t="shared" si="79"/>
        <v>258.18181818181819</v>
      </c>
      <c r="E59" s="3">
        <v>28</v>
      </c>
      <c r="F59" s="12">
        <f t="shared" si="33"/>
        <v>9.3239999999999998</v>
      </c>
      <c r="G59" s="4">
        <f t="shared" si="80"/>
        <v>2407.2872727272729</v>
      </c>
      <c r="H59" s="7">
        <f t="shared" si="35"/>
        <v>184.15747636363636</v>
      </c>
      <c r="I59" s="7">
        <f t="shared" si="36"/>
        <v>208.71180654545455</v>
      </c>
      <c r="J59" s="7">
        <f t="shared" si="37"/>
        <v>5.5367607272727275</v>
      </c>
      <c r="K59" s="7">
        <f t="shared" si="38"/>
        <v>14.20299490909091</v>
      </c>
      <c r="L59" s="7">
        <f t="shared" si="52"/>
        <v>2819.8963112727279</v>
      </c>
    </row>
    <row r="60" spans="1:12" x14ac:dyDescent="0.25">
      <c r="A60" s="2" t="s">
        <v>36</v>
      </c>
      <c r="B60" s="32">
        <v>71632</v>
      </c>
      <c r="C60" s="36">
        <v>1000</v>
      </c>
      <c r="D60" s="44">
        <f t="shared" si="79"/>
        <v>383.05882352941177</v>
      </c>
      <c r="E60" s="3">
        <v>130</v>
      </c>
      <c r="F60" s="12">
        <f t="shared" si="33"/>
        <v>43.29</v>
      </c>
      <c r="G60" s="4">
        <f t="shared" si="80"/>
        <v>16582.616470588237</v>
      </c>
      <c r="H60" s="7">
        <f t="shared" si="35"/>
        <v>1268.57016</v>
      </c>
      <c r="I60" s="7">
        <f t="shared" si="36"/>
        <v>1437.7128480000001</v>
      </c>
      <c r="J60" s="7">
        <f t="shared" si="37"/>
        <v>38.140017882352943</v>
      </c>
      <c r="K60" s="7">
        <f t="shared" si="38"/>
        <v>97.837437176470587</v>
      </c>
      <c r="L60" s="7">
        <f t="shared" si="52"/>
        <v>19424.876933647058</v>
      </c>
    </row>
    <row r="61" spans="1:12" x14ac:dyDescent="0.25">
      <c r="A61" s="2" t="s">
        <v>108</v>
      </c>
      <c r="B61" s="32">
        <v>35727</v>
      </c>
      <c r="C61" s="36">
        <v>1000</v>
      </c>
      <c r="D61" s="44">
        <f t="shared" si="79"/>
        <v>191.05347593582889</v>
      </c>
      <c r="E61" s="3">
        <v>8.25</v>
      </c>
      <c r="F61" s="12">
        <f t="shared" si="33"/>
        <v>2.7472500000000002</v>
      </c>
      <c r="G61" s="4">
        <f t="shared" si="80"/>
        <v>524.87166176470589</v>
      </c>
      <c r="H61" s="7">
        <f t="shared" si="35"/>
        <v>40.152682124999998</v>
      </c>
      <c r="I61" s="7">
        <f t="shared" si="36"/>
        <v>45.506373074999999</v>
      </c>
      <c r="J61" s="7">
        <f t="shared" si="37"/>
        <v>1.2072048220588236</v>
      </c>
      <c r="K61" s="7">
        <f t="shared" si="38"/>
        <v>3.0967428044117646</v>
      </c>
      <c r="L61" s="7">
        <f t="shared" si="52"/>
        <v>614.83466459117631</v>
      </c>
    </row>
    <row r="62" spans="1:12" x14ac:dyDescent="0.25">
      <c r="A62" s="2" t="s">
        <v>37</v>
      </c>
      <c r="B62" s="32">
        <v>69583</v>
      </c>
      <c r="C62" s="36">
        <v>1000</v>
      </c>
      <c r="D62" s="44">
        <f t="shared" si="79"/>
        <v>372.10160427807489</v>
      </c>
      <c r="E62" s="3">
        <v>39</v>
      </c>
      <c r="F62" s="12">
        <f t="shared" si="33"/>
        <v>12.987</v>
      </c>
      <c r="G62" s="4">
        <f t="shared" si="80"/>
        <v>4832.4835347593589</v>
      </c>
      <c r="H62" s="7">
        <f t="shared" si="35"/>
        <v>369.68499040909097</v>
      </c>
      <c r="I62" s="7">
        <f t="shared" si="36"/>
        <v>418.97632246363639</v>
      </c>
      <c r="J62" s="7">
        <f t="shared" si="37"/>
        <v>11.114712129946525</v>
      </c>
      <c r="K62" s="7">
        <f t="shared" si="38"/>
        <v>28.511652855080218</v>
      </c>
      <c r="L62" s="7">
        <f t="shared" si="52"/>
        <v>5660.7712126171127</v>
      </c>
    </row>
    <row r="63" spans="1:12" x14ac:dyDescent="0.25">
      <c r="A63" s="2" t="s">
        <v>115</v>
      </c>
      <c r="B63" s="32">
        <v>38279</v>
      </c>
      <c r="C63" s="36">
        <v>1000</v>
      </c>
      <c r="D63" s="44">
        <f>SUM(B63/187)</f>
        <v>204.70053475935828</v>
      </c>
      <c r="E63" s="3">
        <v>33.5</v>
      </c>
      <c r="F63" s="12">
        <f>SUM(E63*$F$1)</f>
        <v>11.1555</v>
      </c>
      <c r="G63" s="4">
        <f>F63*D63</f>
        <v>2283.5368155080214</v>
      </c>
      <c r="H63" s="7">
        <f>SUM(G63*$H$3)</f>
        <v>174.69056638636363</v>
      </c>
      <c r="I63" s="7">
        <f>SUM(G63*$I$3)</f>
        <v>197.98264190454546</v>
      </c>
      <c r="J63" s="7">
        <f>SUM(G63*$J$3)</f>
        <v>5.252134675668449</v>
      </c>
      <c r="K63" s="7">
        <f>SUM(G63*$K$3)</f>
        <v>13.472867211497325</v>
      </c>
      <c r="L63" s="7">
        <f>SUM(G63:K63)</f>
        <v>2674.9350256860962</v>
      </c>
    </row>
    <row r="64" spans="1:12" x14ac:dyDescent="0.25">
      <c r="A64" s="2" t="s">
        <v>109</v>
      </c>
      <c r="B64" s="32">
        <v>35727</v>
      </c>
      <c r="C64" s="36">
        <v>1000</v>
      </c>
      <c r="D64" s="44">
        <f t="shared" si="79"/>
        <v>191.05347593582889</v>
      </c>
      <c r="E64" s="3">
        <v>9</v>
      </c>
      <c r="F64" s="12">
        <f>SUM(E64*$F$1)</f>
        <v>2.9970000000000003</v>
      </c>
      <c r="G64" s="4">
        <f>F64*D64</f>
        <v>572.58726737967925</v>
      </c>
      <c r="H64" s="7">
        <f>SUM(G64*$H$3)</f>
        <v>43.802925954545465</v>
      </c>
      <c r="I64" s="7">
        <f>SUM(G64*$I$3)</f>
        <v>49.643316081818192</v>
      </c>
      <c r="J64" s="7">
        <f>SUM(G64*$J$3)</f>
        <v>1.3169507149732622</v>
      </c>
      <c r="K64" s="7">
        <f>SUM(G64*$K$3)</f>
        <v>3.3782648775401074</v>
      </c>
      <c r="L64" s="7">
        <f>SUM(G64:K64)</f>
        <v>670.72872500855624</v>
      </c>
    </row>
    <row r="65" spans="1:12" x14ac:dyDescent="0.25">
      <c r="A65" s="2" t="s">
        <v>38</v>
      </c>
      <c r="B65" s="32">
        <v>71632</v>
      </c>
      <c r="C65" s="36">
        <v>1000</v>
      </c>
      <c r="D65" s="44">
        <f t="shared" si="79"/>
        <v>383.05882352941177</v>
      </c>
      <c r="E65" s="3">
        <v>130</v>
      </c>
      <c r="F65" s="12">
        <f t="shared" si="33"/>
        <v>43.29</v>
      </c>
      <c r="G65" s="4">
        <f t="shared" si="80"/>
        <v>16582.616470588237</v>
      </c>
      <c r="H65" s="7">
        <f t="shared" si="35"/>
        <v>1268.57016</v>
      </c>
      <c r="I65" s="7">
        <f t="shared" si="36"/>
        <v>1437.7128480000001</v>
      </c>
      <c r="J65" s="7">
        <f t="shared" si="37"/>
        <v>38.140017882352943</v>
      </c>
      <c r="K65" s="7">
        <f t="shared" si="38"/>
        <v>97.837437176470587</v>
      </c>
      <c r="L65" s="7">
        <f t="shared" si="52"/>
        <v>19424.876933647058</v>
      </c>
    </row>
    <row r="66" spans="1:12" x14ac:dyDescent="0.25">
      <c r="A66" s="2" t="s">
        <v>39</v>
      </c>
      <c r="B66" s="32">
        <v>71632</v>
      </c>
      <c r="C66" s="36">
        <v>1000</v>
      </c>
      <c r="D66" s="44">
        <f t="shared" si="79"/>
        <v>383.05882352941177</v>
      </c>
      <c r="E66" s="3">
        <v>101.25</v>
      </c>
      <c r="F66" s="12">
        <f t="shared" si="33"/>
        <v>33.716250000000002</v>
      </c>
      <c r="G66" s="4">
        <f t="shared" si="80"/>
        <v>12915.30705882353</v>
      </c>
      <c r="H66" s="7">
        <f t="shared" si="35"/>
        <v>988.02098999999998</v>
      </c>
      <c r="I66" s="7">
        <f t="shared" si="36"/>
        <v>1119.757122</v>
      </c>
      <c r="J66" s="7">
        <f t="shared" si="37"/>
        <v>29.705206235294117</v>
      </c>
      <c r="K66" s="7">
        <f t="shared" si="38"/>
        <v>76.200311647058825</v>
      </c>
      <c r="L66" s="7">
        <f t="shared" si="52"/>
        <v>15128.990688705881</v>
      </c>
    </row>
    <row r="67" spans="1:12" x14ac:dyDescent="0.25">
      <c r="A67" s="2" t="s">
        <v>89</v>
      </c>
      <c r="B67" s="32">
        <v>44510</v>
      </c>
      <c r="C67" s="36">
        <v>1000</v>
      </c>
      <c r="D67" s="44">
        <f t="shared" si="79"/>
        <v>238.02139037433156</v>
      </c>
      <c r="E67" s="3">
        <v>26.5</v>
      </c>
      <c r="F67" s="12">
        <f t="shared" si="33"/>
        <v>8.8245000000000005</v>
      </c>
      <c r="G67" s="4">
        <f t="shared" si="80"/>
        <v>2100.419759358289</v>
      </c>
      <c r="H67" s="7">
        <f t="shared" si="35"/>
        <v>160.6821115909091</v>
      </c>
      <c r="I67" s="7">
        <f t="shared" si="36"/>
        <v>182.10639313636366</v>
      </c>
      <c r="J67" s="7">
        <f t="shared" si="37"/>
        <v>4.8309654465240648</v>
      </c>
      <c r="K67" s="7">
        <f t="shared" si="38"/>
        <v>12.392476580213904</v>
      </c>
      <c r="L67" s="7">
        <f t="shared" si="52"/>
        <v>2460.4317061123002</v>
      </c>
    </row>
    <row r="68" spans="1:12" x14ac:dyDescent="0.25">
      <c r="A68" s="2" t="s">
        <v>90</v>
      </c>
      <c r="B68" s="32">
        <v>41060</v>
      </c>
      <c r="C68" s="36">
        <v>1000</v>
      </c>
      <c r="D68" s="44">
        <f t="shared" si="79"/>
        <v>219.57219251336898</v>
      </c>
      <c r="E68" s="3">
        <v>19</v>
      </c>
      <c r="F68" s="12">
        <f t="shared" si="33"/>
        <v>6.327</v>
      </c>
      <c r="G68" s="4">
        <f t="shared" si="80"/>
        <v>1389.2332620320856</v>
      </c>
      <c r="H68" s="7">
        <f t="shared" si="35"/>
        <v>106.27634454545455</v>
      </c>
      <c r="I68" s="7">
        <f t="shared" si="36"/>
        <v>120.44652381818182</v>
      </c>
      <c r="J68" s="7">
        <f t="shared" si="37"/>
        <v>3.1952365026737968</v>
      </c>
      <c r="K68" s="7">
        <f t="shared" si="38"/>
        <v>8.1964762459893041</v>
      </c>
      <c r="L68" s="7">
        <f t="shared" si="52"/>
        <v>1627.347843144385</v>
      </c>
    </row>
    <row r="69" spans="1:12" x14ac:dyDescent="0.25">
      <c r="A69" s="2" t="s">
        <v>40</v>
      </c>
      <c r="B69" s="32">
        <v>48903</v>
      </c>
      <c r="C69" s="36">
        <v>1000</v>
      </c>
      <c r="D69" s="44">
        <f t="shared" si="79"/>
        <v>261.51336898395721</v>
      </c>
      <c r="E69" s="3">
        <v>18.25</v>
      </c>
      <c r="F69" s="12">
        <f t="shared" si="33"/>
        <v>6.0772500000000003</v>
      </c>
      <c r="G69" s="4">
        <f t="shared" si="80"/>
        <v>1589.282121657754</v>
      </c>
      <c r="H69" s="7">
        <f t="shared" si="35"/>
        <v>121.58008230681818</v>
      </c>
      <c r="I69" s="7">
        <f t="shared" si="36"/>
        <v>137.79075994772728</v>
      </c>
      <c r="J69" s="7">
        <f t="shared" si="37"/>
        <v>3.6553488798128342</v>
      </c>
      <c r="K69" s="7">
        <f t="shared" si="38"/>
        <v>9.3767645177807477</v>
      </c>
      <c r="L69" s="7">
        <f t="shared" si="52"/>
        <v>1861.6850773098931</v>
      </c>
    </row>
    <row r="70" spans="1:12" x14ac:dyDescent="0.25">
      <c r="A70" s="2" t="s">
        <v>95</v>
      </c>
      <c r="B70" s="32">
        <v>35727</v>
      </c>
      <c r="C70" s="36">
        <v>1000</v>
      </c>
      <c r="D70" s="44">
        <f t="shared" si="79"/>
        <v>191.05347593582889</v>
      </c>
      <c r="E70" s="3">
        <v>15.5</v>
      </c>
      <c r="F70" s="12">
        <f t="shared" ref="F70" si="81">SUM(E70*$F$1)</f>
        <v>5.1615000000000002</v>
      </c>
      <c r="G70" s="4">
        <f t="shared" ref="G70" si="82">F70*D70</f>
        <v>986.12251604278083</v>
      </c>
      <c r="H70" s="7">
        <f t="shared" ref="H70" si="83">SUM(G70*$H$3)</f>
        <v>75.438372477272736</v>
      </c>
      <c r="I70" s="7">
        <f t="shared" ref="I70" si="84">SUM(G70*$I$3)</f>
        <v>85.496822140909103</v>
      </c>
      <c r="J70" s="7">
        <f t="shared" ref="J70" si="85">SUM(G70*$J$3)</f>
        <v>2.2680817868983958</v>
      </c>
      <c r="K70" s="7">
        <f t="shared" ref="K70" si="86">SUM(G70*$K$3)</f>
        <v>5.8181228446524065</v>
      </c>
      <c r="L70" s="7">
        <f t="shared" ref="L70" si="87">SUM(G70:K70)</f>
        <v>1155.1439152925134</v>
      </c>
    </row>
    <row r="71" spans="1:12" x14ac:dyDescent="0.25">
      <c r="A71" s="2" t="s">
        <v>41</v>
      </c>
      <c r="B71" s="32">
        <v>72281</v>
      </c>
      <c r="C71" s="36">
        <v>1000</v>
      </c>
      <c r="D71" s="44">
        <f t="shared" si="79"/>
        <v>386.52941176470586</v>
      </c>
      <c r="E71" s="3">
        <v>98.25</v>
      </c>
      <c r="F71" s="12">
        <f t="shared" si="33"/>
        <v>32.71725</v>
      </c>
      <c r="G71" s="4">
        <f t="shared" si="80"/>
        <v>12646.179397058822</v>
      </c>
      <c r="H71" s="7">
        <f t="shared" si="35"/>
        <v>967.43272387499985</v>
      </c>
      <c r="I71" s="7">
        <f t="shared" si="36"/>
        <v>1096.4237537249999</v>
      </c>
      <c r="J71" s="7">
        <f t="shared" si="37"/>
        <v>29.08621261323529</v>
      </c>
      <c r="K71" s="7">
        <f t="shared" si="38"/>
        <v>74.612458442647053</v>
      </c>
      <c r="L71" s="7">
        <f t="shared" si="52"/>
        <v>14813.734545714704</v>
      </c>
    </row>
    <row r="72" spans="1:12" x14ac:dyDescent="0.25">
      <c r="A72" s="2" t="s">
        <v>42</v>
      </c>
      <c r="B72" s="32">
        <v>71632</v>
      </c>
      <c r="C72" s="36">
        <v>1000</v>
      </c>
      <c r="D72" s="44">
        <f t="shared" si="79"/>
        <v>383.05882352941177</v>
      </c>
      <c r="E72" s="3">
        <v>107.75</v>
      </c>
      <c r="F72" s="12">
        <f t="shared" si="33"/>
        <v>35.880749999999999</v>
      </c>
      <c r="G72" s="4">
        <f t="shared" si="80"/>
        <v>13744.437882352941</v>
      </c>
      <c r="H72" s="7">
        <f t="shared" si="35"/>
        <v>1051.4494979999999</v>
      </c>
      <c r="I72" s="7">
        <f t="shared" si="36"/>
        <v>1191.6427644</v>
      </c>
      <c r="J72" s="7">
        <f t="shared" si="37"/>
        <v>31.612207129411761</v>
      </c>
      <c r="K72" s="7">
        <f t="shared" si="38"/>
        <v>81.092183505882346</v>
      </c>
      <c r="L72" s="7">
        <f t="shared" si="52"/>
        <v>16100.234535388234</v>
      </c>
    </row>
    <row r="73" spans="1:12" x14ac:dyDescent="0.25">
      <c r="A73" s="2" t="s">
        <v>96</v>
      </c>
      <c r="B73" s="32">
        <v>37002</v>
      </c>
      <c r="C73" s="36">
        <v>1000</v>
      </c>
      <c r="D73" s="44">
        <f t="shared" si="79"/>
        <v>197.8716577540107</v>
      </c>
      <c r="E73" s="3">
        <v>21</v>
      </c>
      <c r="F73" s="12">
        <f t="shared" ref="F73" si="88">SUM(E73*$F$1)</f>
        <v>6.9930000000000003</v>
      </c>
      <c r="G73" s="4">
        <f t="shared" ref="G73" si="89">F73*D73</f>
        <v>1383.7165026737969</v>
      </c>
      <c r="H73" s="7">
        <f t="shared" ref="H73" si="90">SUM(G73*$H$3)</f>
        <v>105.85431245454546</v>
      </c>
      <c r="I73" s="7">
        <f t="shared" ref="I73" si="91">SUM(G73*$I$3)</f>
        <v>119.96822078181819</v>
      </c>
      <c r="J73" s="7">
        <f t="shared" ref="J73" si="92">SUM(G73*$J$3)</f>
        <v>3.1825479561497327</v>
      </c>
      <c r="K73" s="7">
        <f t="shared" ref="K73" si="93">SUM(G73*$K$3)</f>
        <v>8.1639273657754021</v>
      </c>
      <c r="L73" s="7">
        <f t="shared" ref="L73" si="94">SUM(G73:K73)</f>
        <v>1620.8855112320855</v>
      </c>
    </row>
    <row r="74" spans="1:12" x14ac:dyDescent="0.25">
      <c r="A74" s="2" t="s">
        <v>43</v>
      </c>
      <c r="B74" s="32">
        <v>35727</v>
      </c>
      <c r="C74" s="36">
        <v>1000</v>
      </c>
      <c r="D74" s="44">
        <f t="shared" si="79"/>
        <v>191.05347593582889</v>
      </c>
      <c r="E74" s="3">
        <v>1.5</v>
      </c>
      <c r="F74" s="12">
        <f t="shared" si="33"/>
        <v>0.49950000000000006</v>
      </c>
      <c r="G74" s="4">
        <f t="shared" si="80"/>
        <v>95.431211229946541</v>
      </c>
      <c r="H74" s="7">
        <f t="shared" si="35"/>
        <v>7.3004876590909102</v>
      </c>
      <c r="I74" s="7">
        <f t="shared" si="36"/>
        <v>8.2738860136363659</v>
      </c>
      <c r="J74" s="7">
        <f t="shared" si="37"/>
        <v>0.21949178582887705</v>
      </c>
      <c r="K74" s="7">
        <f t="shared" si="38"/>
        <v>0.56304414625668453</v>
      </c>
      <c r="L74" s="7">
        <f t="shared" si="52"/>
        <v>111.78812083475938</v>
      </c>
    </row>
    <row r="75" spans="1:12" x14ac:dyDescent="0.25">
      <c r="A75" s="2" t="s">
        <v>44</v>
      </c>
      <c r="B75" s="32">
        <v>71632</v>
      </c>
      <c r="C75" s="36">
        <v>1000</v>
      </c>
      <c r="D75" s="44">
        <f t="shared" si="79"/>
        <v>383.05882352941177</v>
      </c>
      <c r="E75" s="3">
        <v>20</v>
      </c>
      <c r="F75" s="12">
        <f t="shared" si="33"/>
        <v>6.66</v>
      </c>
      <c r="G75" s="4">
        <f t="shared" si="80"/>
        <v>2551.1717647058827</v>
      </c>
      <c r="H75" s="7">
        <f t="shared" si="35"/>
        <v>195.16464000000002</v>
      </c>
      <c r="I75" s="7">
        <f t="shared" si="36"/>
        <v>221.18659200000002</v>
      </c>
      <c r="J75" s="7">
        <f t="shared" si="37"/>
        <v>5.8676950588235304</v>
      </c>
      <c r="K75" s="7">
        <f t="shared" si="38"/>
        <v>15.051913411764707</v>
      </c>
      <c r="L75" s="7">
        <f t="shared" si="52"/>
        <v>2988.4426051764713</v>
      </c>
    </row>
    <row r="76" spans="1:12" x14ac:dyDescent="0.25">
      <c r="A76" s="2" t="s">
        <v>45</v>
      </c>
      <c r="B76" s="32">
        <v>53406</v>
      </c>
      <c r="C76" s="36">
        <v>1000</v>
      </c>
      <c r="D76" s="44">
        <f t="shared" si="79"/>
        <v>285.59358288770051</v>
      </c>
      <c r="E76" s="3">
        <v>24.25</v>
      </c>
      <c r="F76" s="12">
        <f t="shared" ref="F76:F103" si="95">SUM(E76*$F$1)</f>
        <v>8.0752500000000005</v>
      </c>
      <c r="G76" s="4">
        <f t="shared" si="80"/>
        <v>2306.2395802139035</v>
      </c>
      <c r="H76" s="7">
        <f t="shared" ref="H76:H103" si="96">SUM(G76*$H$3)</f>
        <v>176.42732788636363</v>
      </c>
      <c r="I76" s="7">
        <f t="shared" ref="I76:I103" si="97">SUM(G76*$I$3)</f>
        <v>199.95097160454543</v>
      </c>
      <c r="J76" s="7">
        <f t="shared" ref="J76:J103" si="98">SUM(G76*$J$3)</f>
        <v>5.3043510344919778</v>
      </c>
      <c r="K76" s="7">
        <f t="shared" ref="K76:K103" si="99">SUM(G76*$K$3)</f>
        <v>13.60681352326203</v>
      </c>
      <c r="L76" s="7">
        <f t="shared" si="52"/>
        <v>2701.5290442625669</v>
      </c>
    </row>
    <row r="77" spans="1:12" x14ac:dyDescent="0.25">
      <c r="A77" s="2" t="s">
        <v>46</v>
      </c>
      <c r="B77" s="32">
        <v>50403</v>
      </c>
      <c r="C77" s="36">
        <v>1000</v>
      </c>
      <c r="D77" s="44">
        <f t="shared" si="79"/>
        <v>269.5347593582888</v>
      </c>
      <c r="E77" s="3">
        <v>39.5</v>
      </c>
      <c r="F77" s="12">
        <f t="shared" si="95"/>
        <v>13.153500000000001</v>
      </c>
      <c r="G77" s="4">
        <f t="shared" si="80"/>
        <v>3545.3254572192518</v>
      </c>
      <c r="H77" s="7">
        <f t="shared" si="96"/>
        <v>271.21739747727275</v>
      </c>
      <c r="I77" s="7">
        <f t="shared" si="97"/>
        <v>307.37971714090912</v>
      </c>
      <c r="J77" s="7">
        <f t="shared" si="98"/>
        <v>8.1542485516042795</v>
      </c>
      <c r="K77" s="7">
        <f t="shared" si="99"/>
        <v>20.917420197593586</v>
      </c>
      <c r="L77" s="7">
        <f t="shared" si="52"/>
        <v>4152.9942405866323</v>
      </c>
    </row>
    <row r="78" spans="1:12" x14ac:dyDescent="0.25">
      <c r="A78" s="2" t="s">
        <v>47</v>
      </c>
      <c r="B78" s="32">
        <v>67089</v>
      </c>
      <c r="C78" s="36">
        <v>1000</v>
      </c>
      <c r="D78" s="44">
        <f>SUM(B78/187)</f>
        <v>358.76470588235293</v>
      </c>
      <c r="E78" s="3">
        <v>44</v>
      </c>
      <c r="F78" s="12">
        <f>SUM(E78*$F$1)</f>
        <v>14.652000000000001</v>
      </c>
      <c r="G78" s="4">
        <f>F78*D78</f>
        <v>5256.6204705882355</v>
      </c>
      <c r="H78" s="7">
        <f>SUM(G78*$H$3)</f>
        <v>402.13146599999999</v>
      </c>
      <c r="I78" s="7">
        <f>SUM(G78*$I$3)</f>
        <v>455.74899479999999</v>
      </c>
      <c r="J78" s="7">
        <f>SUM(G78*$J$3)</f>
        <v>12.090227082352941</v>
      </c>
      <c r="K78" s="7">
        <f>SUM(G78*$K$3)</f>
        <v>31.01406077647059</v>
      </c>
      <c r="L78" s="7">
        <f>SUM(G78:K78)</f>
        <v>6157.6052192470588</v>
      </c>
    </row>
    <row r="79" spans="1:12" x14ac:dyDescent="0.25">
      <c r="A79" s="2" t="s">
        <v>78</v>
      </c>
      <c r="B79" s="32">
        <v>41364</v>
      </c>
      <c r="C79" s="36">
        <v>1000</v>
      </c>
      <c r="D79" s="44">
        <f t="shared" si="79"/>
        <v>221.19786096256684</v>
      </c>
      <c r="E79" s="3">
        <v>32.5</v>
      </c>
      <c r="F79" s="12">
        <f t="shared" si="95"/>
        <v>10.8225</v>
      </c>
      <c r="G79" s="4">
        <f t="shared" ref="G79:G103" si="100">F79*D79</f>
        <v>2393.9138502673795</v>
      </c>
      <c r="H79" s="7">
        <f t="shared" si="96"/>
        <v>183.13440954545453</v>
      </c>
      <c r="I79" s="7">
        <f t="shared" si="97"/>
        <v>207.55233081818182</v>
      </c>
      <c r="J79" s="7">
        <f t="shared" si="98"/>
        <v>5.506001855614973</v>
      </c>
      <c r="K79" s="7">
        <f t="shared" si="99"/>
        <v>14.124091716577539</v>
      </c>
      <c r="L79" s="7">
        <f t="shared" si="52"/>
        <v>2804.2306842032085</v>
      </c>
    </row>
    <row r="80" spans="1:12" x14ac:dyDescent="0.25">
      <c r="A80" s="2" t="s">
        <v>110</v>
      </c>
      <c r="B80" s="32">
        <v>53135</v>
      </c>
      <c r="C80" s="36">
        <v>1000</v>
      </c>
      <c r="D80" s="44">
        <f t="shared" si="79"/>
        <v>284.14438502673795</v>
      </c>
      <c r="E80" s="3">
        <v>2.5</v>
      </c>
      <c r="F80" s="12">
        <f t="shared" si="95"/>
        <v>0.83250000000000002</v>
      </c>
      <c r="G80" s="4">
        <f t="shared" si="100"/>
        <v>236.55020053475934</v>
      </c>
      <c r="H80" s="7">
        <f t="shared" si="96"/>
        <v>18.09609034090909</v>
      </c>
      <c r="I80" s="7">
        <f t="shared" si="97"/>
        <v>20.508902386363633</v>
      </c>
      <c r="J80" s="7">
        <f t="shared" si="98"/>
        <v>0.54406546122994648</v>
      </c>
      <c r="K80" s="7">
        <f t="shared" si="99"/>
        <v>1.3956461831550802</v>
      </c>
      <c r="L80" s="7">
        <f t="shared" si="52"/>
        <v>277.09490490641707</v>
      </c>
    </row>
    <row r="81" spans="1:12" x14ac:dyDescent="0.25">
      <c r="A81" s="2" t="s">
        <v>48</v>
      </c>
      <c r="B81" s="32">
        <v>67089</v>
      </c>
      <c r="C81" s="36">
        <v>1000</v>
      </c>
      <c r="D81" s="44">
        <f t="shared" si="79"/>
        <v>358.76470588235293</v>
      </c>
      <c r="E81" s="3">
        <v>112.5</v>
      </c>
      <c r="F81" s="12">
        <f t="shared" si="95"/>
        <v>37.462499999999999</v>
      </c>
      <c r="G81" s="4">
        <f t="shared" si="100"/>
        <v>13440.222794117646</v>
      </c>
      <c r="H81" s="7">
        <f t="shared" si="96"/>
        <v>1028.1770437499999</v>
      </c>
      <c r="I81" s="7">
        <f t="shared" si="97"/>
        <v>1165.26731625</v>
      </c>
      <c r="J81" s="7">
        <f t="shared" si="98"/>
        <v>30.912512426470585</v>
      </c>
      <c r="K81" s="7">
        <f t="shared" si="99"/>
        <v>79.297314485294109</v>
      </c>
      <c r="L81" s="7">
        <f t="shared" ref="L81:L103" si="101">SUM(G81:K81)</f>
        <v>15743.876981029411</v>
      </c>
    </row>
    <row r="82" spans="1:12" x14ac:dyDescent="0.25">
      <c r="A82" s="2" t="s">
        <v>98</v>
      </c>
      <c r="B82" s="32">
        <v>35727</v>
      </c>
      <c r="C82" s="36">
        <v>1000</v>
      </c>
      <c r="D82" s="44">
        <f t="shared" si="79"/>
        <v>191.05347593582889</v>
      </c>
      <c r="E82" s="3">
        <v>4.5</v>
      </c>
      <c r="F82" s="12">
        <f t="shared" ref="F82" si="102">SUM(E82*$F$1)</f>
        <v>1.4985000000000002</v>
      </c>
      <c r="G82" s="4">
        <f t="shared" ref="G82" si="103">F82*D82</f>
        <v>286.29363368983962</v>
      </c>
      <c r="H82" s="7">
        <f t="shared" ref="H82" si="104">SUM(G82*$H$3)</f>
        <v>21.901462977272733</v>
      </c>
      <c r="I82" s="7">
        <f t="shared" ref="I82" si="105">SUM(G82*$I$3)</f>
        <v>24.821658040909096</v>
      </c>
      <c r="J82" s="7">
        <f t="shared" ref="J82" si="106">SUM(G82*$J$3)</f>
        <v>0.65847535748663111</v>
      </c>
      <c r="K82" s="7">
        <f t="shared" ref="K82" si="107">SUM(G82*$K$3)</f>
        <v>1.6891324387700537</v>
      </c>
      <c r="L82" s="7">
        <f t="shared" ref="L82" si="108">SUM(G82:K82)</f>
        <v>335.36436250427812</v>
      </c>
    </row>
    <row r="83" spans="1:12" x14ac:dyDescent="0.25">
      <c r="A83" s="2" t="s">
        <v>49</v>
      </c>
      <c r="B83" s="32">
        <v>61758</v>
      </c>
      <c r="C83" s="36">
        <v>1000</v>
      </c>
      <c r="D83" s="44">
        <f t="shared" ref="D83:D103" si="109">SUM(B83/187)</f>
        <v>330.2566844919786</v>
      </c>
      <c r="E83" s="3">
        <v>130</v>
      </c>
      <c r="F83" s="12">
        <f t="shared" si="95"/>
        <v>43.29</v>
      </c>
      <c r="G83" s="4">
        <f t="shared" si="100"/>
        <v>14296.811871657754</v>
      </c>
      <c r="H83" s="7">
        <f t="shared" si="96"/>
        <v>1093.7061081818181</v>
      </c>
      <c r="I83" s="7">
        <f t="shared" si="97"/>
        <v>1239.5335892727273</v>
      </c>
      <c r="J83" s="7">
        <f t="shared" si="98"/>
        <v>32.882667304812834</v>
      </c>
      <c r="K83" s="7">
        <f t="shared" si="99"/>
        <v>84.351190042780743</v>
      </c>
      <c r="L83" s="7">
        <f t="shared" si="101"/>
        <v>16747.285426459894</v>
      </c>
    </row>
    <row r="84" spans="1:12" x14ac:dyDescent="0.25">
      <c r="A84" s="2" t="s">
        <v>50</v>
      </c>
      <c r="B84" s="32">
        <v>57344</v>
      </c>
      <c r="C84" s="36">
        <v>1000</v>
      </c>
      <c r="D84" s="44">
        <f t="shared" si="109"/>
        <v>306.65240641711227</v>
      </c>
      <c r="E84" s="3">
        <v>8</v>
      </c>
      <c r="F84" s="12">
        <f t="shared" si="95"/>
        <v>2.6640000000000001</v>
      </c>
      <c r="G84" s="4">
        <f t="shared" si="100"/>
        <v>816.92201069518717</v>
      </c>
      <c r="H84" s="7">
        <f t="shared" si="96"/>
        <v>62.494533818181814</v>
      </c>
      <c r="I84" s="7">
        <f t="shared" si="97"/>
        <v>70.827138327272721</v>
      </c>
      <c r="J84" s="7">
        <f t="shared" si="98"/>
        <v>1.8789206245989305</v>
      </c>
      <c r="K84" s="7">
        <f t="shared" si="99"/>
        <v>4.8198398631016044</v>
      </c>
      <c r="L84" s="7">
        <f t="shared" si="101"/>
        <v>956.94244332834216</v>
      </c>
    </row>
    <row r="85" spans="1:12" x14ac:dyDescent="0.25">
      <c r="A85" s="2" t="s">
        <v>51</v>
      </c>
      <c r="B85" s="32">
        <v>71632</v>
      </c>
      <c r="C85" s="36">
        <v>1000</v>
      </c>
      <c r="D85" s="44">
        <f t="shared" si="109"/>
        <v>383.05882352941177</v>
      </c>
      <c r="E85" s="3">
        <v>30</v>
      </c>
      <c r="F85" s="12">
        <f t="shared" si="95"/>
        <v>9.99</v>
      </c>
      <c r="G85" s="4">
        <f t="shared" si="100"/>
        <v>3826.7576470588237</v>
      </c>
      <c r="H85" s="7">
        <f t="shared" si="96"/>
        <v>292.74696</v>
      </c>
      <c r="I85" s="7">
        <f t="shared" si="97"/>
        <v>331.77988800000003</v>
      </c>
      <c r="J85" s="7">
        <f t="shared" si="98"/>
        <v>8.8015425882352947</v>
      </c>
      <c r="K85" s="7">
        <f t="shared" si="99"/>
        <v>22.577870117647059</v>
      </c>
      <c r="L85" s="7">
        <f t="shared" si="101"/>
        <v>4482.663907764706</v>
      </c>
    </row>
    <row r="86" spans="1:12" x14ac:dyDescent="0.25">
      <c r="A86" s="2" t="s">
        <v>111</v>
      </c>
      <c r="B86" s="32">
        <v>35727</v>
      </c>
      <c r="C86" s="36">
        <v>1000</v>
      </c>
      <c r="D86" s="44">
        <f t="shared" si="109"/>
        <v>191.05347593582889</v>
      </c>
      <c r="E86" s="3">
        <v>7</v>
      </c>
      <c r="F86" s="12">
        <f t="shared" si="95"/>
        <v>2.331</v>
      </c>
      <c r="G86" s="4">
        <f t="shared" si="100"/>
        <v>445.34565240641712</v>
      </c>
      <c r="H86" s="7">
        <f t="shared" si="96"/>
        <v>34.068942409090909</v>
      </c>
      <c r="I86" s="7">
        <f t="shared" si="97"/>
        <v>38.611468063636366</v>
      </c>
      <c r="J86" s="7">
        <f t="shared" si="98"/>
        <v>1.0242950005347593</v>
      </c>
      <c r="K86" s="7">
        <f t="shared" si="99"/>
        <v>2.6275393491978609</v>
      </c>
      <c r="L86" s="7">
        <f t="shared" si="101"/>
        <v>521.67789722887699</v>
      </c>
    </row>
    <row r="87" spans="1:12" x14ac:dyDescent="0.25">
      <c r="A87" s="2" t="s">
        <v>52</v>
      </c>
      <c r="B87" s="32">
        <v>71632</v>
      </c>
      <c r="C87" s="36">
        <v>1000</v>
      </c>
      <c r="D87" s="44">
        <f t="shared" si="109"/>
        <v>383.05882352941177</v>
      </c>
      <c r="E87" s="3">
        <v>115.75</v>
      </c>
      <c r="F87" s="12">
        <f t="shared" si="95"/>
        <v>38.544750000000001</v>
      </c>
      <c r="G87" s="4">
        <f t="shared" si="100"/>
        <v>14764.906588235295</v>
      </c>
      <c r="H87" s="7">
        <f t="shared" si="96"/>
        <v>1129.5153540000001</v>
      </c>
      <c r="I87" s="7">
        <f t="shared" si="97"/>
        <v>1280.1174012000001</v>
      </c>
      <c r="J87" s="7">
        <f t="shared" si="98"/>
        <v>33.959285152941177</v>
      </c>
      <c r="K87" s="7">
        <f t="shared" si="99"/>
        <v>87.112948870588241</v>
      </c>
      <c r="L87" s="7">
        <f t="shared" si="101"/>
        <v>17295.611577458825</v>
      </c>
    </row>
    <row r="88" spans="1:12" x14ac:dyDescent="0.25">
      <c r="A88" s="2" t="s">
        <v>91</v>
      </c>
      <c r="B88" s="32">
        <v>35727</v>
      </c>
      <c r="C88" s="36">
        <v>1000</v>
      </c>
      <c r="D88" s="44">
        <f t="shared" si="109"/>
        <v>191.05347593582889</v>
      </c>
      <c r="E88" s="3">
        <v>30</v>
      </c>
      <c r="F88" s="12">
        <f t="shared" si="95"/>
        <v>9.99</v>
      </c>
      <c r="G88" s="4">
        <f t="shared" si="100"/>
        <v>1908.6242245989306</v>
      </c>
      <c r="H88" s="7">
        <f t="shared" si="96"/>
        <v>146.00975318181818</v>
      </c>
      <c r="I88" s="7">
        <f t="shared" si="97"/>
        <v>165.47772027272728</v>
      </c>
      <c r="J88" s="7">
        <f t="shared" si="98"/>
        <v>4.3898357165775401</v>
      </c>
      <c r="K88" s="7">
        <f t="shared" si="99"/>
        <v>11.260882925133691</v>
      </c>
      <c r="L88" s="7">
        <f t="shared" si="101"/>
        <v>2235.7624166951873</v>
      </c>
    </row>
    <row r="89" spans="1:12" x14ac:dyDescent="0.25">
      <c r="A89" s="2" t="s">
        <v>53</v>
      </c>
      <c r="B89" s="32">
        <v>71632</v>
      </c>
      <c r="C89" s="36">
        <v>1000</v>
      </c>
      <c r="D89" s="44">
        <f t="shared" si="109"/>
        <v>383.05882352941177</v>
      </c>
      <c r="E89" s="3">
        <v>130</v>
      </c>
      <c r="F89" s="12">
        <f t="shared" si="95"/>
        <v>43.29</v>
      </c>
      <c r="G89" s="4">
        <f t="shared" si="100"/>
        <v>16582.616470588237</v>
      </c>
      <c r="H89" s="7">
        <f t="shared" si="96"/>
        <v>1268.57016</v>
      </c>
      <c r="I89" s="7">
        <f t="shared" si="97"/>
        <v>1437.7128480000001</v>
      </c>
      <c r="J89" s="7">
        <f t="shared" si="98"/>
        <v>38.140017882352943</v>
      </c>
      <c r="K89" s="7">
        <f t="shared" si="99"/>
        <v>97.837437176470587</v>
      </c>
      <c r="L89" s="7">
        <f t="shared" si="101"/>
        <v>19424.876933647058</v>
      </c>
    </row>
    <row r="90" spans="1:12" x14ac:dyDescent="0.25">
      <c r="A90" s="2" t="s">
        <v>54</v>
      </c>
      <c r="B90" s="32">
        <v>71632</v>
      </c>
      <c r="C90" s="36">
        <v>1000</v>
      </c>
      <c r="D90" s="44">
        <f t="shared" si="109"/>
        <v>383.05882352941177</v>
      </c>
      <c r="E90" s="3">
        <v>124.5</v>
      </c>
      <c r="F90" s="12">
        <f t="shared" si="95"/>
        <v>41.458500000000001</v>
      </c>
      <c r="G90" s="4">
        <f t="shared" si="100"/>
        <v>15881.044235294117</v>
      </c>
      <c r="H90" s="7">
        <f t="shared" si="96"/>
        <v>1214.8998839999999</v>
      </c>
      <c r="I90" s="7">
        <f t="shared" si="97"/>
        <v>1376.8865352</v>
      </c>
      <c r="J90" s="7">
        <f t="shared" si="98"/>
        <v>36.526401741176471</v>
      </c>
      <c r="K90" s="7">
        <f t="shared" si="99"/>
        <v>93.698160988235287</v>
      </c>
      <c r="L90" s="7">
        <f t="shared" si="101"/>
        <v>18603.055217223526</v>
      </c>
    </row>
    <row r="91" spans="1:12" x14ac:dyDescent="0.25">
      <c r="A91" s="2" t="s">
        <v>112</v>
      </c>
      <c r="B91" s="32">
        <v>49684</v>
      </c>
      <c r="C91" s="36">
        <v>1000</v>
      </c>
      <c r="D91" s="44">
        <f t="shared" si="109"/>
        <v>265.68983957219251</v>
      </c>
      <c r="E91" s="3">
        <v>34</v>
      </c>
      <c r="F91" s="12">
        <f t="shared" si="95"/>
        <v>11.322000000000001</v>
      </c>
      <c r="G91" s="4">
        <f t="shared" si="100"/>
        <v>3008.1403636363639</v>
      </c>
      <c r="H91" s="7">
        <f t="shared" si="96"/>
        <v>230.12273781818183</v>
      </c>
      <c r="I91" s="7">
        <f t="shared" si="97"/>
        <v>260.80576952727273</v>
      </c>
      <c r="J91" s="7">
        <f t="shared" si="98"/>
        <v>6.9187228363636368</v>
      </c>
      <c r="K91" s="7">
        <f t="shared" si="99"/>
        <v>17.748028145454548</v>
      </c>
      <c r="L91" s="7">
        <f t="shared" si="101"/>
        <v>3523.7356219636367</v>
      </c>
    </row>
    <row r="92" spans="1:12" x14ac:dyDescent="0.25">
      <c r="A92" s="2" t="s">
        <v>99</v>
      </c>
      <c r="B92" s="32">
        <v>46234</v>
      </c>
      <c r="C92" s="36">
        <v>1000</v>
      </c>
      <c r="D92" s="44">
        <f t="shared" si="109"/>
        <v>247.24064171122996</v>
      </c>
      <c r="E92" s="3">
        <v>12</v>
      </c>
      <c r="F92" s="12">
        <f t="shared" ref="F92" si="110">SUM(E92*$F$1)</f>
        <v>3.9960000000000004</v>
      </c>
      <c r="G92" s="4">
        <f t="shared" ref="G92" si="111">F92*D92</f>
        <v>987.97360427807496</v>
      </c>
      <c r="H92" s="7">
        <f t="shared" ref="H92" si="112">SUM(G92*$H$3)</f>
        <v>75.579980727272726</v>
      </c>
      <c r="I92" s="7">
        <f t="shared" ref="I92" si="113">SUM(G92*$I$3)</f>
        <v>85.657311490909095</v>
      </c>
      <c r="J92" s="7">
        <f t="shared" ref="J92" si="114">SUM(G92*$J$3)</f>
        <v>2.2723392898395725</v>
      </c>
      <c r="K92" s="7">
        <f t="shared" ref="K92" si="115">SUM(G92*$K$3)</f>
        <v>5.8290442652406425</v>
      </c>
      <c r="L92" s="7">
        <f t="shared" ref="L92" si="116">SUM(G92:K92)</f>
        <v>1157.3122800513368</v>
      </c>
    </row>
    <row r="93" spans="1:12" x14ac:dyDescent="0.25">
      <c r="A93" s="2" t="s">
        <v>55</v>
      </c>
      <c r="B93" s="32">
        <v>71632</v>
      </c>
      <c r="C93" s="36">
        <v>1000</v>
      </c>
      <c r="D93" s="44">
        <f t="shared" si="109"/>
        <v>383.05882352941177</v>
      </c>
      <c r="E93" s="3">
        <v>126</v>
      </c>
      <c r="F93" s="12">
        <f t="shared" si="95"/>
        <v>41.958000000000006</v>
      </c>
      <c r="G93" s="4">
        <f t="shared" si="100"/>
        <v>16072.382117647061</v>
      </c>
      <c r="H93" s="7">
        <f t="shared" si="96"/>
        <v>1229.5372320000001</v>
      </c>
      <c r="I93" s="7">
        <f t="shared" si="97"/>
        <v>1393.4755296000001</v>
      </c>
      <c r="J93" s="7">
        <f t="shared" si="98"/>
        <v>36.96647887058824</v>
      </c>
      <c r="K93" s="7">
        <f t="shared" si="99"/>
        <v>94.827054494117661</v>
      </c>
      <c r="L93" s="7">
        <f t="shared" si="101"/>
        <v>18827.188412611769</v>
      </c>
    </row>
    <row r="94" spans="1:12" x14ac:dyDescent="0.25">
      <c r="A94" s="2" t="s">
        <v>56</v>
      </c>
      <c r="B94" s="32">
        <v>46234</v>
      </c>
      <c r="C94" s="36">
        <v>1000</v>
      </c>
      <c r="D94" s="44">
        <f t="shared" si="109"/>
        <v>247.24064171122996</v>
      </c>
      <c r="E94" s="3">
        <v>50</v>
      </c>
      <c r="F94" s="12">
        <f t="shared" si="95"/>
        <v>16.650000000000002</v>
      </c>
      <c r="G94" s="4">
        <f t="shared" si="100"/>
        <v>4116.5566844919795</v>
      </c>
      <c r="H94" s="7">
        <f t="shared" si="96"/>
        <v>314.91658636363644</v>
      </c>
      <c r="I94" s="7">
        <f t="shared" si="97"/>
        <v>356.90546454545461</v>
      </c>
      <c r="J94" s="7">
        <f t="shared" si="98"/>
        <v>9.4680803743315529</v>
      </c>
      <c r="K94" s="7">
        <f t="shared" si="99"/>
        <v>24.28768443850268</v>
      </c>
      <c r="L94" s="7">
        <f t="shared" si="101"/>
        <v>4822.1345002139042</v>
      </c>
    </row>
    <row r="95" spans="1:12" x14ac:dyDescent="0.25">
      <c r="A95" s="2" t="s">
        <v>79</v>
      </c>
      <c r="B95" s="32">
        <v>47402</v>
      </c>
      <c r="C95" s="36">
        <v>1000</v>
      </c>
      <c r="D95" s="44">
        <f t="shared" si="109"/>
        <v>253.48663101604279</v>
      </c>
      <c r="E95" s="3">
        <v>0</v>
      </c>
      <c r="F95" s="12">
        <f t="shared" si="95"/>
        <v>0</v>
      </c>
      <c r="G95" s="4">
        <f t="shared" si="100"/>
        <v>0</v>
      </c>
      <c r="H95" s="7">
        <f t="shared" si="96"/>
        <v>0</v>
      </c>
      <c r="I95" s="7">
        <f t="shared" si="97"/>
        <v>0</v>
      </c>
      <c r="J95" s="7">
        <f t="shared" si="98"/>
        <v>0</v>
      </c>
      <c r="K95" s="7">
        <f t="shared" si="99"/>
        <v>0</v>
      </c>
      <c r="L95" s="7">
        <f t="shared" si="101"/>
        <v>0</v>
      </c>
    </row>
    <row r="96" spans="1:12" x14ac:dyDescent="0.25">
      <c r="A96" s="2" t="s">
        <v>57</v>
      </c>
      <c r="B96" s="32">
        <v>49684</v>
      </c>
      <c r="C96" s="36">
        <v>1000</v>
      </c>
      <c r="D96" s="44">
        <f t="shared" si="109"/>
        <v>265.68983957219251</v>
      </c>
      <c r="E96" s="3">
        <v>90</v>
      </c>
      <c r="F96" s="12">
        <f t="shared" si="95"/>
        <v>29.970000000000002</v>
      </c>
      <c r="G96" s="4">
        <f t="shared" si="100"/>
        <v>7962.7244919786099</v>
      </c>
      <c r="H96" s="7">
        <f t="shared" si="96"/>
        <v>609.14842363636365</v>
      </c>
      <c r="I96" s="7">
        <f t="shared" si="97"/>
        <v>690.36821345454553</v>
      </c>
      <c r="J96" s="7">
        <f t="shared" si="98"/>
        <v>18.314266331550801</v>
      </c>
      <c r="K96" s="7">
        <f t="shared" si="99"/>
        <v>46.980074502673794</v>
      </c>
      <c r="L96" s="7">
        <f t="shared" si="101"/>
        <v>9327.5354699037416</v>
      </c>
    </row>
    <row r="97" spans="1:12" x14ac:dyDescent="0.25">
      <c r="A97" s="2" t="s">
        <v>58</v>
      </c>
      <c r="B97" s="32">
        <v>57619</v>
      </c>
      <c r="C97" s="36">
        <v>1000</v>
      </c>
      <c r="D97" s="44">
        <f t="shared" si="109"/>
        <v>308.12299465240642</v>
      </c>
      <c r="E97" s="3">
        <v>16</v>
      </c>
      <c r="F97" s="12">
        <f t="shared" si="95"/>
        <v>5.3280000000000003</v>
      </c>
      <c r="G97" s="4">
        <f t="shared" si="100"/>
        <v>1641.6793155080215</v>
      </c>
      <c r="H97" s="7">
        <f t="shared" si="96"/>
        <v>125.58846763636365</v>
      </c>
      <c r="I97" s="7">
        <f t="shared" si="97"/>
        <v>142.33359665454546</v>
      </c>
      <c r="J97" s="7">
        <f t="shared" si="98"/>
        <v>3.7758624256684494</v>
      </c>
      <c r="K97" s="7">
        <f t="shared" si="99"/>
        <v>9.6859079614973265</v>
      </c>
      <c r="L97" s="7">
        <f t="shared" si="101"/>
        <v>1923.0631501860967</v>
      </c>
    </row>
    <row r="98" spans="1:12" x14ac:dyDescent="0.25">
      <c r="A98" s="2" t="s">
        <v>59</v>
      </c>
      <c r="B98" s="32">
        <v>71632</v>
      </c>
      <c r="C98" s="36">
        <v>1000</v>
      </c>
      <c r="D98" s="44">
        <f t="shared" si="109"/>
        <v>383.05882352941177</v>
      </c>
      <c r="E98" s="3">
        <v>4.5</v>
      </c>
      <c r="F98" s="12">
        <f t="shared" si="95"/>
        <v>1.4985000000000002</v>
      </c>
      <c r="G98" s="4">
        <f t="shared" si="100"/>
        <v>574.01364705882361</v>
      </c>
      <c r="H98" s="7">
        <f t="shared" si="96"/>
        <v>43.912044000000002</v>
      </c>
      <c r="I98" s="7">
        <f t="shared" si="97"/>
        <v>49.766983200000006</v>
      </c>
      <c r="J98" s="7">
        <f t="shared" si="98"/>
        <v>1.3202313882352943</v>
      </c>
      <c r="K98" s="7">
        <f t="shared" si="99"/>
        <v>3.3866805176470591</v>
      </c>
      <c r="L98" s="7">
        <f t="shared" si="101"/>
        <v>672.39958616470597</v>
      </c>
    </row>
    <row r="99" spans="1:12" x14ac:dyDescent="0.25">
      <c r="A99" s="2" t="s">
        <v>60</v>
      </c>
      <c r="B99" s="32">
        <v>60033</v>
      </c>
      <c r="C99" s="36">
        <v>1000</v>
      </c>
      <c r="D99" s="44">
        <f t="shared" si="109"/>
        <v>321.03208556149735</v>
      </c>
      <c r="E99" s="3">
        <v>4.25</v>
      </c>
      <c r="F99" s="12">
        <f t="shared" si="95"/>
        <v>1.4152500000000001</v>
      </c>
      <c r="G99" s="4">
        <f t="shared" si="100"/>
        <v>454.34065909090918</v>
      </c>
      <c r="H99" s="7">
        <f t="shared" si="96"/>
        <v>34.75706042045455</v>
      </c>
      <c r="I99" s="7">
        <f t="shared" si="97"/>
        <v>39.391335143181827</v>
      </c>
      <c r="J99" s="7">
        <f t="shared" si="98"/>
        <v>1.044983515909091</v>
      </c>
      <c r="K99" s="7">
        <f t="shared" si="99"/>
        <v>2.6806098886363641</v>
      </c>
      <c r="L99" s="7">
        <f t="shared" si="101"/>
        <v>532.21464805909091</v>
      </c>
    </row>
    <row r="100" spans="1:12" x14ac:dyDescent="0.25">
      <c r="A100" s="2" t="s">
        <v>61</v>
      </c>
      <c r="B100" s="32">
        <v>58543</v>
      </c>
      <c r="C100" s="36">
        <v>1000</v>
      </c>
      <c r="D100" s="44">
        <f t="shared" si="109"/>
        <v>313.06417112299465</v>
      </c>
      <c r="E100" s="3">
        <v>130</v>
      </c>
      <c r="F100" s="12">
        <f t="shared" si="95"/>
        <v>43.29</v>
      </c>
      <c r="G100" s="4">
        <f t="shared" si="100"/>
        <v>13552.547967914437</v>
      </c>
      <c r="H100" s="7">
        <f t="shared" si="96"/>
        <v>1036.7699195454545</v>
      </c>
      <c r="I100" s="7">
        <f t="shared" si="97"/>
        <v>1175.0059088181818</v>
      </c>
      <c r="J100" s="7">
        <f t="shared" si="98"/>
        <v>31.170860326203204</v>
      </c>
      <c r="K100" s="7">
        <f t="shared" si="99"/>
        <v>79.960033010695184</v>
      </c>
      <c r="L100" s="7">
        <f t="shared" si="101"/>
        <v>15875.454689614973</v>
      </c>
    </row>
    <row r="101" spans="1:12" x14ac:dyDescent="0.25">
      <c r="A101" s="2" t="s">
        <v>116</v>
      </c>
      <c r="B101" s="32">
        <v>36839</v>
      </c>
      <c r="C101" s="36">
        <v>1000</v>
      </c>
      <c r="D101" s="44">
        <f t="shared" si="109"/>
        <v>197</v>
      </c>
      <c r="E101" s="3">
        <v>33.81</v>
      </c>
      <c r="F101" s="12">
        <f t="shared" si="95"/>
        <v>11.258730000000002</v>
      </c>
      <c r="G101" s="4">
        <f t="shared" si="100"/>
        <v>2217.9698100000005</v>
      </c>
      <c r="H101" s="7">
        <f t="shared" si="96"/>
        <v>169.67469046500003</v>
      </c>
      <c r="I101" s="7">
        <f t="shared" si="97"/>
        <v>192.29798252700004</v>
      </c>
      <c r="J101" s="7">
        <f t="shared" si="98"/>
        <v>5.1013305630000012</v>
      </c>
      <c r="K101" s="7">
        <f t="shared" si="99"/>
        <v>13.086021879000002</v>
      </c>
      <c r="L101" s="7">
        <f t="shared" si="101"/>
        <v>2598.1298354340001</v>
      </c>
    </row>
    <row r="102" spans="1:12" x14ac:dyDescent="0.25">
      <c r="A102" s="2" t="s">
        <v>113</v>
      </c>
      <c r="B102" s="32">
        <v>35727</v>
      </c>
      <c r="C102" s="36">
        <v>1000</v>
      </c>
      <c r="D102" s="44">
        <f t="shared" si="109"/>
        <v>191.05347593582889</v>
      </c>
      <c r="E102" s="3">
        <v>10</v>
      </c>
      <c r="F102" s="12">
        <f t="shared" si="95"/>
        <v>3.33</v>
      </c>
      <c r="G102" s="4">
        <f t="shared" si="100"/>
        <v>636.2080748663102</v>
      </c>
      <c r="H102" s="7">
        <f t="shared" si="96"/>
        <v>48.669917727272733</v>
      </c>
      <c r="I102" s="7">
        <f t="shared" si="97"/>
        <v>55.159240090909094</v>
      </c>
      <c r="J102" s="7">
        <f t="shared" si="98"/>
        <v>1.4632785721925134</v>
      </c>
      <c r="K102" s="7">
        <f t="shared" si="99"/>
        <v>3.7536276417112302</v>
      </c>
      <c r="L102" s="7">
        <f t="shared" si="101"/>
        <v>745.25413889839569</v>
      </c>
    </row>
    <row r="103" spans="1:12" x14ac:dyDescent="0.25">
      <c r="A103" s="2" t="s">
        <v>62</v>
      </c>
      <c r="B103" s="32">
        <v>72781</v>
      </c>
      <c r="C103" s="36">
        <v>1000</v>
      </c>
      <c r="D103" s="44">
        <f t="shared" si="109"/>
        <v>389.20320855614972</v>
      </c>
      <c r="E103" s="3">
        <v>98</v>
      </c>
      <c r="F103" s="12">
        <f t="shared" si="95"/>
        <v>32.634</v>
      </c>
      <c r="G103" s="4">
        <f t="shared" si="100"/>
        <v>12701.25750802139</v>
      </c>
      <c r="H103" s="7">
        <f t="shared" si="96"/>
        <v>971.64619936363636</v>
      </c>
      <c r="I103" s="7">
        <f t="shared" si="97"/>
        <v>1101.1990259454544</v>
      </c>
      <c r="J103" s="7">
        <f t="shared" si="98"/>
        <v>29.212892268449195</v>
      </c>
      <c r="K103" s="7">
        <f t="shared" si="99"/>
        <v>74.937419297326201</v>
      </c>
      <c r="L103" s="7">
        <f t="shared" si="101"/>
        <v>14878.253044896257</v>
      </c>
    </row>
    <row r="104" spans="1:12" x14ac:dyDescent="0.25">
      <c r="A104" s="2"/>
      <c r="B104" s="32"/>
      <c r="C104" s="36"/>
      <c r="D104" s="44"/>
      <c r="E104" s="3"/>
      <c r="F104" s="3"/>
      <c r="G104" s="4"/>
      <c r="I104" s="2"/>
      <c r="J104" s="2"/>
      <c r="K104" s="13"/>
      <c r="L104" s="39">
        <f>SUM(L14:L103)</f>
        <v>536773.36762673233</v>
      </c>
    </row>
    <row r="105" spans="1:12" s="50" customFormat="1" x14ac:dyDescent="0.25">
      <c r="A105" s="52" t="s">
        <v>117</v>
      </c>
      <c r="B105" s="53">
        <f>SUM(B6:B103)</f>
        <v>5336551</v>
      </c>
      <c r="C105" s="54"/>
      <c r="D105" s="55" t="s">
        <v>1</v>
      </c>
      <c r="E105" s="56"/>
      <c r="F105" s="56" t="s">
        <v>1</v>
      </c>
      <c r="G105" s="57">
        <f>SUM(G6:G103)</f>
        <v>480115.06888486608</v>
      </c>
      <c r="H105" s="58">
        <f>SUM(H6:H103)</f>
        <v>36728.802769692265</v>
      </c>
      <c r="I105" s="58">
        <f t="shared" ref="I105:K105" si="117">SUM(I6:I103)</f>
        <v>41625.976472317918</v>
      </c>
      <c r="J105" s="58">
        <f t="shared" si="117"/>
        <v>1104.2646584351924</v>
      </c>
      <c r="K105" s="58">
        <f t="shared" si="117"/>
        <v>2832.6789064207114</v>
      </c>
      <c r="L105" s="39"/>
    </row>
    <row r="106" spans="1:12" s="50" customFormat="1" x14ac:dyDescent="0.25">
      <c r="A106" s="46"/>
      <c r="B106" s="45"/>
      <c r="C106" s="47"/>
      <c r="D106" s="48"/>
      <c r="E106" s="39"/>
      <c r="F106" s="39"/>
      <c r="G106" s="49"/>
      <c r="H106" s="51"/>
      <c r="I106" s="51"/>
      <c r="J106" s="51"/>
      <c r="K106" s="51"/>
      <c r="L106" s="39"/>
    </row>
    <row r="107" spans="1:12" ht="15.75" thickBot="1" x14ac:dyDescent="0.3">
      <c r="A107" s="2" t="s">
        <v>1</v>
      </c>
      <c r="B107" s="32"/>
      <c r="C107" s="36"/>
      <c r="D107" s="44" t="s">
        <v>1</v>
      </c>
      <c r="E107" s="3" t="s">
        <v>1</v>
      </c>
      <c r="F107" s="15" t="s">
        <v>1</v>
      </c>
      <c r="G107" s="4"/>
      <c r="J107" s="2" t="s">
        <v>83</v>
      </c>
      <c r="K107" s="14"/>
      <c r="L107" s="40">
        <f>SUM(L12+L104)</f>
        <v>562406.79169173236</v>
      </c>
    </row>
    <row r="108" spans="1:12" ht="15.75" thickBot="1" x14ac:dyDescent="0.3">
      <c r="A108" s="2"/>
      <c r="B108" s="32"/>
      <c r="C108" s="36"/>
      <c r="D108" s="44" t="s">
        <v>1</v>
      </c>
      <c r="E108" s="3" t="s">
        <v>1</v>
      </c>
      <c r="F108" s="15"/>
      <c r="G108" s="4"/>
      <c r="J108" s="2" t="s">
        <v>84</v>
      </c>
      <c r="L108" s="16">
        <f>SUM([1]Sheet1!$N$76)</f>
        <v>233053.84694533702</v>
      </c>
    </row>
    <row r="110" spans="1:12" x14ac:dyDescent="0.25">
      <c r="I110" s="41" t="s">
        <v>85</v>
      </c>
      <c r="L110" s="42">
        <f>SUM(L107:L108)</f>
        <v>795460.63863706938</v>
      </c>
    </row>
  </sheetData>
  <printOptions gridLines="1"/>
  <pageMargins left="0.7" right="0.7" top="0.75" bottom="0.75" header="0.3" footer="0.3"/>
  <pageSetup paperSize="5" orientation="landscape" blackAndWhite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Hellgate Elementary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Anderson</dc:creator>
  <cp:lastModifiedBy>Noreen Anderson</cp:lastModifiedBy>
  <cp:lastPrinted>2016-08-04T16:51:41Z</cp:lastPrinted>
  <dcterms:created xsi:type="dcterms:W3CDTF">2013-08-12T18:50:08Z</dcterms:created>
  <dcterms:modified xsi:type="dcterms:W3CDTF">2016-08-04T16:55:54Z</dcterms:modified>
</cp:coreProperties>
</file>